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Свод" sheetId="1" r:id="rId1"/>
    <sheet name="на дому" sheetId="2" r:id="rId2"/>
    <sheet name="дневное" sheetId="3" r:id="rId3"/>
    <sheet name="соц.такси" sheetId="4" r:id="rId4"/>
    <sheet name="СДУ нараст." sheetId="5" r:id="rId5"/>
    <sheet name="СДУ  за месяц" sheetId="6" r:id="rId6"/>
    <sheet name="компл.центры" sheetId="7" state="hidden" r:id="rId7"/>
  </sheets>
  <definedNames>
    <definedName name="Print_Area_0" localSheetId="3">соц.такси!$A$1:$W$8</definedName>
    <definedName name="Print_Area_0_0" localSheetId="5">'СДУ  за месяц'!$A$10:$H$11</definedName>
    <definedName name="Print_Area_0_0" localSheetId="4">'СДУ нараст.'!$A$10:$H$11</definedName>
    <definedName name="Print_Titles" localSheetId="2">дневное!$A:$B</definedName>
    <definedName name="Print_Titles" localSheetId="6">компл.центры!$A:$B</definedName>
    <definedName name="Print_Titles" localSheetId="1">'на дому'!$A:$B</definedName>
    <definedName name="Print_Titles" localSheetId="0">Свод!$A:$B</definedName>
    <definedName name="Print_Titles" localSheetId="5">'СДУ  за месяц'!$A:$B</definedName>
    <definedName name="Print_Titles" localSheetId="4">'СДУ нараст.'!$A:$B</definedName>
    <definedName name="Print_Titles" localSheetId="3">соц.такси!$A:$B</definedName>
    <definedName name="_xlnm.Print_Area" localSheetId="2">дневное!$A$1:$AD$10</definedName>
    <definedName name="_xlnm.Print_Area" localSheetId="6">компл.центры!$A$1:$Y$20</definedName>
    <definedName name="_xlnm.Print_Area" localSheetId="1">#REF!</definedName>
    <definedName name="_xlnm.Print_Area" localSheetId="5">'СДУ  за месяц'!$A$4:$AP$14</definedName>
    <definedName name="_xlnm.Print_Area" localSheetId="4">'СДУ нараст.'!$A$1:$AR$14</definedName>
    <definedName name="_xlnm.Print_Area" localSheetId="3">соц.такси!$A$1:$W$10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R20" i="7"/>
  <c r="AI20"/>
  <c r="AH20"/>
  <c r="AG20"/>
  <c r="AF20"/>
  <c r="AE20"/>
  <c r="AD20"/>
  <c r="AC20"/>
  <c r="AB20"/>
  <c r="AA20"/>
  <c r="Z20"/>
  <c r="E20"/>
  <c r="AQ19"/>
  <c r="AR19" s="1"/>
  <c r="AO19"/>
  <c r="AR18"/>
  <c r="AQ18"/>
  <c r="AO18"/>
  <c r="AR17"/>
  <c r="AQ17"/>
  <c r="AO17"/>
  <c r="AR16"/>
  <c r="AQ16"/>
  <c r="AO16"/>
  <c r="AQ14"/>
  <c r="AR14" s="1"/>
  <c r="AO14"/>
  <c r="AR13"/>
  <c r="AQ13"/>
  <c r="AO13"/>
  <c r="AR12"/>
  <c r="AQ12"/>
  <c r="AO12"/>
  <c r="AO11" i="6"/>
  <c r="AN11"/>
  <c r="AM11"/>
  <c r="AL11"/>
  <c r="AK11"/>
  <c r="AT11" s="1"/>
  <c r="AJ11"/>
  <c r="AI11"/>
  <c r="AH11"/>
  <c r="AF11"/>
  <c r="AE11"/>
  <c r="AD11"/>
  <c r="AC11"/>
  <c r="AB11"/>
  <c r="AA11"/>
  <c r="Z11"/>
  <c r="AU11" s="1"/>
  <c r="Y11"/>
  <c r="X11"/>
  <c r="W11"/>
  <c r="AV11" s="1"/>
  <c r="V11"/>
  <c r="U11"/>
  <c r="T11"/>
  <c r="S11"/>
  <c r="R11"/>
  <c r="Q11"/>
  <c r="P11"/>
  <c r="O11"/>
  <c r="N11"/>
  <c r="M11"/>
  <c r="L11"/>
  <c r="K11"/>
  <c r="AS11" s="1"/>
  <c r="J11"/>
  <c r="I11"/>
  <c r="H11"/>
  <c r="G11"/>
  <c r="F11"/>
  <c r="E11"/>
  <c r="D11"/>
  <c r="C11"/>
  <c r="AV10"/>
  <c r="AU10"/>
  <c r="AT10"/>
  <c r="AS10"/>
  <c r="AR10"/>
  <c r="AG10"/>
  <c r="AG11" s="1"/>
  <c r="AR11" s="1"/>
  <c r="M10"/>
  <c r="AN11" i="5"/>
  <c r="AM11"/>
  <c r="AL11"/>
  <c r="AK11"/>
  <c r="AJ11"/>
  <c r="AI11"/>
  <c r="AQ11" s="1"/>
  <c r="AH11"/>
  <c r="AG11"/>
  <c r="AF11"/>
  <c r="AE11"/>
  <c r="AD11"/>
  <c r="AC11"/>
  <c r="AB11"/>
  <c r="AA11"/>
  <c r="Z11"/>
  <c r="Y11"/>
  <c r="X11"/>
  <c r="AR11" s="1"/>
  <c r="W11"/>
  <c r="AO11" s="1"/>
  <c r="V11"/>
  <c r="U11"/>
  <c r="T11"/>
  <c r="S11"/>
  <c r="R11"/>
  <c r="Q11"/>
  <c r="P11"/>
  <c r="O11"/>
  <c r="N11"/>
  <c r="M11"/>
  <c r="L11"/>
  <c r="K11"/>
  <c r="AP11" s="1"/>
  <c r="J11"/>
  <c r="I11"/>
  <c r="H11"/>
  <c r="G11"/>
  <c r="F11"/>
  <c r="E11"/>
  <c r="D11"/>
  <c r="C11"/>
  <c r="AR10"/>
  <c r="AQ10"/>
  <c r="AP10"/>
  <c r="AO10"/>
  <c r="L10" i="4"/>
  <c r="K10"/>
  <c r="J10"/>
  <c r="I10"/>
  <c r="H10"/>
  <c r="G10"/>
  <c r="F10"/>
  <c r="N10" s="1"/>
  <c r="E10"/>
  <c r="M10" s="1"/>
  <c r="D10"/>
  <c r="C10"/>
  <c r="N9"/>
  <c r="M9"/>
  <c r="AF10" i="3"/>
  <c r="AD10"/>
  <c r="AC10"/>
  <c r="AB10"/>
  <c r="AA10"/>
  <c r="Z10"/>
  <c r="Y10"/>
  <c r="X10"/>
  <c r="W10"/>
  <c r="V10"/>
  <c r="U10"/>
  <c r="T10"/>
  <c r="S10"/>
  <c r="R10"/>
  <c r="P12" s="1"/>
  <c r="Q10"/>
  <c r="P10"/>
  <c r="O10"/>
  <c r="N10"/>
  <c r="M10"/>
  <c r="L10"/>
  <c r="K10"/>
  <c r="J10"/>
  <c r="I10"/>
  <c r="H10"/>
  <c r="G10"/>
  <c r="F10"/>
  <c r="E10"/>
  <c r="D10"/>
  <c r="C10"/>
  <c r="AF9"/>
  <c r="AE9"/>
  <c r="A9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F10" i="2"/>
  <c r="AE10"/>
  <c r="AD10"/>
  <c r="AC10"/>
  <c r="AB10"/>
  <c r="AA10"/>
  <c r="Z10"/>
  <c r="Y10"/>
  <c r="X10"/>
  <c r="W10"/>
  <c r="V10"/>
  <c r="U10"/>
  <c r="T10"/>
  <c r="AI10" s="1"/>
  <c r="S10"/>
  <c r="R10"/>
  <c r="Q10"/>
  <c r="P10"/>
  <c r="O10"/>
  <c r="N10"/>
  <c r="AH10" s="1"/>
  <c r="M10"/>
  <c r="L10"/>
  <c r="K10"/>
  <c r="J10"/>
  <c r="I10"/>
  <c r="H10"/>
  <c r="G10"/>
  <c r="F10"/>
  <c r="E10"/>
  <c r="D10"/>
  <c r="AG10" s="1"/>
  <c r="C10"/>
  <c r="AI9"/>
  <c r="AH9"/>
  <c r="AG9"/>
  <c r="E8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D8"/>
  <c r="C8"/>
  <c r="BD9" i="1"/>
  <c r="BC9"/>
  <c r="BA9"/>
  <c r="AZ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J9"/>
  <c r="I9"/>
  <c r="H9"/>
  <c r="G9"/>
  <c r="F9"/>
  <c r="E9"/>
  <c r="D9"/>
  <c r="BE8"/>
  <c r="BB8"/>
  <c r="BB9" s="1"/>
  <c r="BA8"/>
  <c r="AY8" s="1"/>
  <c r="AY9" s="1"/>
  <c r="L8"/>
  <c r="L9" s="1"/>
  <c r="K8"/>
  <c r="BF8" s="1"/>
  <c r="C8"/>
  <c r="C9" s="1"/>
  <c r="W7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V7"/>
  <c r="U7"/>
  <c r="BE9" l="1"/>
  <c r="K9"/>
  <c r="BF9" s="1"/>
</calcChain>
</file>

<file path=xl/sharedStrings.xml><?xml version="1.0" encoding="utf-8"?>
<sst xmlns="http://schemas.openxmlformats.org/spreadsheetml/2006/main" count="618" uniqueCount="205">
  <si>
    <t>РАЗДЕЛ I. Отчет  о работе ГБУ РК "Центров социального обслуживания граждан пожилого возраста и инвалидов" и НКО (СДУ НЕ включать) за период с 01.01.2025 по 31.08.2025</t>
  </si>
  <si>
    <t>№ п/п</t>
  </si>
  <si>
    <t>Наименование учреждения</t>
  </si>
  <si>
    <t>общее кол-во отделений</t>
  </si>
  <si>
    <t xml:space="preserve">в т.ч. в разрезе  отделений </t>
  </si>
  <si>
    <t>Граждане, обслуженные учреждением , в том числе:</t>
  </si>
  <si>
    <t xml:space="preserve"> в т.ч.  обслуженные учреждением в разрезе отделений:</t>
  </si>
  <si>
    <t>Граждане выявленные  нуждающимися в отчетном периоде (т.е новые)</t>
  </si>
  <si>
    <t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</si>
  <si>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</si>
  <si>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>число граждан,  получивших социальное сопровождение</t>
  </si>
  <si>
    <t>Выполнение государственного задания доведенного приказом Министерства (только гарантированные услуги)</t>
  </si>
  <si>
    <t>Предоставление социальных услуг за плату</t>
  </si>
  <si>
    <r>
      <rPr>
        <sz val="10"/>
        <rFont val="Times New Roman"/>
        <charset val="1"/>
      </rPr>
      <t xml:space="preserve">Средства, поступившие на спец.счет (внебюджет) </t>
    </r>
    <r>
      <rPr>
        <b/>
        <sz val="10"/>
        <color rgb="FFFF0000"/>
        <rFont val="Times New Roman"/>
        <charset val="1"/>
      </rPr>
      <t xml:space="preserve">ОБРАТИТЕ ВНИМАНИЕ ГРАФЫ ИЗМЕНИЛИСЬ </t>
    </r>
  </si>
  <si>
    <t>Проверка гр 2</t>
  </si>
  <si>
    <t>Проверка гр 10</t>
  </si>
  <si>
    <t>социальная помощь на дому</t>
  </si>
  <si>
    <t>дневное пребывание граждан пожилого возраста и инвалидов</t>
  </si>
  <si>
    <t>социально-реабилитационное отделение для граждан  пожилого возраст и инвалидов</t>
  </si>
  <si>
    <t>социально-реабилитационное отделение детей инвалидов</t>
  </si>
  <si>
    <t>срочное социальное обслуживание</t>
  </si>
  <si>
    <t>социально-медицинское обслуживание граждан, проживающих компактно в специальном жилом доме пожилых граждан и инвалидов</t>
  </si>
  <si>
    <t>организационно-методическое </t>
  </si>
  <si>
    <t>Всего</t>
  </si>
  <si>
    <t>инвалиды</t>
  </si>
  <si>
    <t>ветераны</t>
  </si>
  <si>
    <t>члены семьи участника СВО</t>
  </si>
  <si>
    <t>социальная помощь  на дому</t>
  </si>
  <si>
    <t>в т.ч. из стр. 20 (КЦСО г. Керчи)</t>
  </si>
  <si>
    <t>всего </t>
  </si>
  <si>
    <t>из них оформлены на социальное  обслуживане</t>
  </si>
  <si>
    <t>из строки 27 инвалиды СВО, ветераны СВО, члены семьи участника СВО</t>
  </si>
  <si>
    <t> кол-во населенных пунктов </t>
  </si>
  <si>
    <t>из стр. 29 населенные пункты, не охваченные постоянным социальным обслуживанием  </t>
  </si>
  <si>
    <t>осуществлено выездов мобильных бригад  </t>
  </si>
  <si>
    <t>клубы, кружки</t>
  </si>
  <si>
    <t>университет третьего возраста</t>
  </si>
  <si>
    <t>социальное обслуживание в полустационарной форме</t>
  </si>
  <si>
    <t>социальное обслуживание в надомной форме</t>
  </si>
  <si>
    <t>Гарантированные услуги</t>
  </si>
  <si>
    <t>Дополнительные услуги</t>
  </si>
  <si>
    <t>Всего (руб.)</t>
  </si>
  <si>
    <t>за социальное обслуживание (гарантированные + дополнительные платные услуги)</t>
  </si>
  <si>
    <t>Средства, поступившие на спец.счет за предоставление услуги "социальное такси"</t>
  </si>
  <si>
    <t>Средства поступившие за предоставление услуг ТСР</t>
  </si>
  <si>
    <t>благотворительные взносы , пожертвования и др.</t>
  </si>
  <si>
    <t>Остаток средств на спец.счете учреждения на последнее число отчет-ного периода</t>
  </si>
  <si>
    <t>всего инвалидов</t>
  </si>
  <si>
    <t>из стр. 11 инвалиды ВОВ (5 ФЗ и 35 ЗРК)</t>
  </si>
  <si>
    <t>из стр. 12 инвалиды ВОВ по 5 ФЗ</t>
  </si>
  <si>
    <t xml:space="preserve">из стр. 11 инвалиды СВО </t>
  </si>
  <si>
    <t>всего ветеранов</t>
  </si>
  <si>
    <t>из стр. 15 ветераны ВОВ   (5 ФЗ и 35 ЗРК)</t>
  </si>
  <si>
    <t>из стр. 16 ветераны ВОВ по 5 ФЗ</t>
  </si>
  <si>
    <t xml:space="preserve">из стр. 15 ветераны СВО </t>
  </si>
  <si>
    <t xml:space="preserve">из стр. 10 члены семьи участника СВО </t>
  </si>
  <si>
    <t>всего</t>
  </si>
  <si>
    <t>граждане, обслужен-ные мобильными бригадами</t>
  </si>
  <si>
    <t>Кол-во факультетов</t>
  </si>
  <si>
    <t>кол-во обучающихся</t>
  </si>
  <si>
    <t>из стр. 37 инвалиды ВОВ и ветераны ВОВ</t>
  </si>
  <si>
    <t>из стр. 37 инвалиды СВО, ветерны СВО и члены семьи участника СВО</t>
  </si>
  <si>
    <t>План</t>
  </si>
  <si>
    <t>Факт</t>
  </si>
  <si>
    <t>На условиях полной оплаты</t>
  </si>
  <si>
    <t>На условиях частичной оплаты</t>
  </si>
  <si>
    <t>ед.</t>
  </si>
  <si>
    <t>чел.</t>
  </si>
  <si>
    <t>услуг.</t>
  </si>
  <si>
    <t>услуг</t>
  </si>
  <si>
    <t>руб.</t>
  </si>
  <si>
    <t>2=3+4+5+6+7+8+9</t>
  </si>
  <si>
    <t>10=(20+22+23+24+25)</t>
  </si>
  <si>
    <t>ЦСО Раздольненского р-на</t>
  </si>
  <si>
    <t>Итого ЦСО, КЦСО</t>
  </si>
  <si>
    <r>
      <rPr>
        <b/>
        <sz val="14"/>
        <rFont val="Times New Roman"/>
        <charset val="1"/>
      </rPr>
      <t xml:space="preserve">Раздел II. Отделения социального обслуживания на дому </t>
    </r>
    <r>
      <rPr>
        <b/>
        <sz val="14"/>
        <color rgb="FFFF0000"/>
        <rFont val="Times New Roman"/>
        <charset val="1"/>
      </rPr>
      <t>(НЕ включать СДУ)</t>
    </r>
  </si>
  <si>
    <t xml:space="preserve">кол-во  отделений </t>
  </si>
  <si>
    <t>Граждане, обслуженные учреждением</t>
  </si>
  <si>
    <r>
      <rPr>
        <sz val="12"/>
        <rFont val="Times New Roman"/>
        <charset val="1"/>
      </rPr>
      <t xml:space="preserve">Оказанные услуги </t>
    </r>
    <r>
      <rPr>
        <sz val="12"/>
        <color rgb="FFFF0000"/>
        <rFont val="Times New Roman"/>
        <charset val="1"/>
      </rPr>
      <t>(Включаем все услуги, в т.ч. дополнительные)</t>
    </r>
  </si>
  <si>
    <t xml:space="preserve"> в т.ч. инвалиды</t>
  </si>
  <si>
    <t xml:space="preserve"> в т.ч. ветераны </t>
  </si>
  <si>
    <t>в т.ч. члены семьи участника СВО</t>
  </si>
  <si>
    <t xml:space="preserve">в сельских условиях </t>
  </si>
  <si>
    <t>в городских условиях</t>
  </si>
  <si>
    <t>на условиях оплаты</t>
  </si>
  <si>
    <t>социально-бытовые</t>
  </si>
  <si>
    <t xml:space="preserve">социально-медицинские </t>
  </si>
  <si>
    <t xml:space="preserve">социально-психологические </t>
  </si>
  <si>
    <t>социально-трудовые</t>
  </si>
  <si>
    <t>социально-педагогические</t>
  </si>
  <si>
    <t>социально-правовые</t>
  </si>
  <si>
    <t xml:space="preserve">услуги в целях повышения коммуникативного потенциала получателей социальных услуг
</t>
  </si>
  <si>
    <t>проверка столбца 3</t>
  </si>
  <si>
    <t>проверка столбцов 13 и 14</t>
  </si>
  <si>
    <t>проверка столбца 17</t>
  </si>
  <si>
    <t>из стр. 3 инвалиды</t>
  </si>
  <si>
    <t xml:space="preserve"> из стр. 4 инвалиды ВОВ (5 ФЗ и 35 ЗРК)</t>
  </si>
  <si>
    <t>из стр.5 инвалиды ВОВ по 5 ФЗ</t>
  </si>
  <si>
    <t xml:space="preserve">из стр. 4 инвалиды СВО </t>
  </si>
  <si>
    <t>из стр. 3 ветераны ВОВ, СВО</t>
  </si>
  <si>
    <t>из стр. 8 ветераны ВОВ   (5 ФЗ и 35 ЗРК)</t>
  </si>
  <si>
    <t>из стр. 9 ветераны ВОВ по 5 ФЗ</t>
  </si>
  <si>
    <t xml:space="preserve">из стр. 8 ветераны СВО </t>
  </si>
  <si>
    <t xml:space="preserve">из стр. 3 члены сеьи участника СВО </t>
  </si>
  <si>
    <t>усл.</t>
  </si>
  <si>
    <t> </t>
  </si>
  <si>
    <t>Итого по ЦСО и КЦСО</t>
  </si>
  <si>
    <t xml:space="preserve"> </t>
  </si>
  <si>
    <t>https://email.rk.gov.ru/?_task=mail&amp;_mbox=INBOX</t>
  </si>
  <si>
    <t xml:space="preserve">кол-во отделений </t>
  </si>
  <si>
    <t>Обслуженные граждане</t>
  </si>
  <si>
    <r>
      <rPr>
        <sz val="10"/>
        <rFont val="Times New Roman"/>
        <charset val="1"/>
      </rPr>
      <t xml:space="preserve">Оказанные услуги  </t>
    </r>
    <r>
      <rPr>
        <sz val="10"/>
        <color rgb="FFFF0000"/>
        <rFont val="Times New Roman"/>
        <charset val="1"/>
      </rPr>
      <t>(Включаем все услуги, в т.ч. дополнительные)</t>
    </r>
  </si>
  <si>
    <t>в т.ч. инвалиды</t>
  </si>
  <si>
    <t>в т.ч. участники, ветераны ВОВ и СВО</t>
  </si>
  <si>
    <t xml:space="preserve">Граждане, обслуженные на условиях оплаты   </t>
  </si>
  <si>
    <t>социально-педагогическое</t>
  </si>
  <si>
    <t xml:space="preserve">услуги в целях повышения коммуникативного потенциала получателей социальных услуг
</t>
  </si>
  <si>
    <t>проверка стр 3</t>
  </si>
  <si>
    <t>проверка стр 15</t>
  </si>
  <si>
    <t>из стр. 4 инвалиды ВОВ  (5 ФЗ и 35 ЗРК)</t>
  </si>
  <si>
    <t>из стр.4 инвалиды СВО</t>
  </si>
  <si>
    <t xml:space="preserve">из строки 3 </t>
  </si>
  <si>
    <t>из стр. 7 ветераны ВОВ   (5 ФЗ и 35 ЗРК)</t>
  </si>
  <si>
    <t>из стр. 7 ветераны ВОВ по 5 ФЗ</t>
  </si>
  <si>
    <t>из стр. 7 ветераны СВО</t>
  </si>
  <si>
    <t xml:space="preserve">из стр. 3 члены семьи участника СВО </t>
  </si>
  <si>
    <t xml:space="preserve"> чел.</t>
  </si>
  <si>
    <t>ВСЕГО</t>
  </si>
  <si>
    <r>
      <rPr>
        <b/>
        <sz val="14"/>
        <rFont val="Times New Roman"/>
        <charset val="1"/>
      </rPr>
      <t xml:space="preserve">Раздел V. Оказание дополнительной услуги "социальное такси" </t>
    </r>
    <r>
      <rPr>
        <b/>
        <sz val="14"/>
        <color rgb="FFFF0000"/>
        <rFont val="Times New Roman"/>
        <charset val="1"/>
      </rPr>
      <t>(СДУ НЕ включать)</t>
    </r>
  </si>
  <si>
    <t xml:space="preserve"> Услуга социальное такси</t>
  </si>
  <si>
    <t>Количество пунктов проката ТСР</t>
  </si>
  <si>
    <t>Количество граждан, воспользовавшихся услугами пунктов проката</t>
  </si>
  <si>
    <t>проверка стр. 2</t>
  </si>
  <si>
    <t>проверка стр. 3</t>
  </si>
  <si>
    <t>Бесплатно</t>
  </si>
  <si>
    <t>За плату</t>
  </si>
  <si>
    <t>2=4+6</t>
  </si>
  <si>
    <t>3=5+7</t>
  </si>
  <si>
    <t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</si>
  <si>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>Общая численость сотрудников</t>
  </si>
  <si>
    <t>Численность родственников, осуществляющих уход</t>
  </si>
  <si>
    <t>численность граждан, которые заключили договоры (дополнительные договоры) с поставщиками соцуслуг</t>
  </si>
  <si>
    <t>численность граждан, в отношении которых помощниками по уходу составлены отчеты о предоставлении соцуслуг по уходу</t>
  </si>
  <si>
    <t>Оказанные услуги</t>
  </si>
  <si>
    <t>Инфраструктура СДУ</t>
  </si>
  <si>
    <t>проверка строки 9</t>
  </si>
  <si>
    <t>проверка строки 10 и 11</t>
  </si>
  <si>
    <t>проверка строки 34</t>
  </si>
  <si>
    <t>проверка инвалидов</t>
  </si>
  <si>
    <t>численность помощников по уходу</t>
  </si>
  <si>
    <t>численность организаторов ухода</t>
  </si>
  <si>
    <t>трудоустроенных</t>
  </si>
  <si>
    <t>в т.ч. помощниками по уходу</t>
  </si>
  <si>
    <t>сохранивших работу</t>
  </si>
  <si>
    <t>численность граждан, получающих социальные услуги по уходу, чел.</t>
  </si>
  <si>
    <t>в том числе:</t>
  </si>
  <si>
    <t xml:space="preserve"> в том числе являющиеся:</t>
  </si>
  <si>
    <t>1 уровня нуждаемости</t>
  </si>
  <si>
    <t>2 уровня нуждаемости</t>
  </si>
  <si>
    <t>3 уровня нуждаемости</t>
  </si>
  <si>
    <t>количество "Школ ухода"</t>
  </si>
  <si>
    <t>численность граждан, обученных в "Школах ухода"</t>
  </si>
  <si>
    <t>количество пунктов проката ТСР (в рамках СДУ)</t>
  </si>
  <si>
    <t>количество граждан воспользовавшихся услугами пунктов проката ТСР</t>
  </si>
  <si>
    <t>проживающие в городской местности</t>
  </si>
  <si>
    <t>проживающие в сельской местности</t>
  </si>
  <si>
    <t>инвалидами</t>
  </si>
  <si>
    <t>ветеранами боевых действий</t>
  </si>
  <si>
    <t>участниками СВО</t>
  </si>
  <si>
    <t>членами семьи участника СВО</t>
  </si>
  <si>
    <t>имеющих группу инвалидности</t>
  </si>
  <si>
    <t>из стр.12  инвалиды ВОВ 5 ФЗ и 35 ЗРК</t>
  </si>
  <si>
    <t>из стр. 13 инвалиды 5 ФЗ</t>
  </si>
  <si>
    <t>ветераны боевых действий</t>
  </si>
  <si>
    <t>из стр. 15 ветераны боевых действий ВОВ 5 ФЗ и 35 ФЗ</t>
  </si>
  <si>
    <t>из строки 16 ветераны боевых действий 5 ФЗ</t>
  </si>
  <si>
    <t>участники СВО</t>
  </si>
  <si>
    <t xml:space="preserve">из стр. 18 инвалиды </t>
  </si>
  <si>
    <t>из стр. 19 ветераны боевых действий</t>
  </si>
  <si>
    <t>I</t>
  </si>
  <si>
    <t>II</t>
  </si>
  <si>
    <t>III</t>
  </si>
  <si>
    <t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</si>
  <si>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charset val="1"/>
      </rPr>
      <t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</si>
  <si>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</si>
  <si>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>проверка графы 9</t>
  </si>
  <si>
    <t>проверка граф 10 и 11</t>
  </si>
  <si>
    <t>проверка графы 36</t>
  </si>
  <si>
    <t xml:space="preserve">проверка инвалидов </t>
  </si>
  <si>
    <t>проверка граф 22 и 23</t>
  </si>
  <si>
    <t xml:space="preserve">мужчины </t>
  </si>
  <si>
    <t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</si>
  <si>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</si>
  <si>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</si>
  <si>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>Граждане, находящиеся на  обслуживании на последнее число месяца</t>
  </si>
  <si>
    <r>
      <rPr>
        <sz val="10"/>
        <rFont val="Calibri"/>
        <charset val="1"/>
      </rPr>
      <t xml:space="preserve">Оказанные услуги </t>
    </r>
    <r>
      <rPr>
        <sz val="10"/>
        <color rgb="FFFF0000"/>
        <rFont val="Calibri"/>
        <charset val="1"/>
      </rPr>
      <t>(Включаем все услуги, в т.ч. дополнительные)</t>
    </r>
  </si>
  <si>
    <t>Стоимость питания одного человека в день</t>
  </si>
  <si>
    <t>Стоимость социального обслуживания одного человека в месяц</t>
  </si>
  <si>
    <t>Средства, поступившие на спец. счет за обслуживание</t>
  </si>
  <si>
    <t>В том числе инвалиды</t>
  </si>
  <si>
    <t xml:space="preserve">социально-правовые </t>
  </si>
  <si>
    <t>Проверка</t>
  </si>
  <si>
    <t>Дополнительная проверка услуг</t>
  </si>
  <si>
    <t xml:space="preserve"> руб.</t>
  </si>
  <si>
    <t>КЦСО г. Феодосии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</si>
</sst>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6">
    <font>
      <sz val="10"/>
      <color rgb="FF000000"/>
      <name val="Arial Cyr"/>
      <charset val="1"/>
    </font>
    <font>
      <sz val="10"/>
      <name val="Arial Cyr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color rgb="FF000000"/>
      <name val="Times New Roman"/>
      <charset val="1"/>
    </font>
    <font>
      <b/>
      <sz val="10"/>
      <color rgb="FFFF0000"/>
      <name val="Times New Roman"/>
      <charset val="1"/>
    </font>
    <font>
      <sz val="10"/>
      <name val="Calibri"/>
      <charset val="1"/>
    </font>
    <font>
      <i/>
      <sz val="10"/>
      <name val="Times New Roman"/>
      <charset val="1"/>
    </font>
    <font>
      <sz val="8"/>
      <name val="Times New Roman"/>
      <charset val="1"/>
    </font>
    <font>
      <sz val="9"/>
      <color rgb="FF000000"/>
      <name val="Times New Roman"/>
      <charset val="1"/>
    </font>
    <font>
      <b/>
      <i/>
      <sz val="9"/>
      <name val="Arial"/>
      <charset val="1"/>
    </font>
    <font>
      <b/>
      <i/>
      <sz val="7"/>
      <name val="Arial"/>
      <charset val="1"/>
    </font>
    <font>
      <sz val="12"/>
      <name val="Times New Roman"/>
      <charset val="1"/>
    </font>
    <font>
      <b/>
      <sz val="20"/>
      <name val="Times New Roman"/>
      <charset val="1"/>
    </font>
    <font>
      <b/>
      <sz val="8"/>
      <name val="Times New Roman"/>
      <charset val="1"/>
    </font>
    <font>
      <b/>
      <sz val="14"/>
      <name val="Times New Roman"/>
      <charset val="1"/>
    </font>
    <font>
      <b/>
      <sz val="14"/>
      <color rgb="FFFF0000"/>
      <name val="Times New Roman"/>
      <charset val="1"/>
    </font>
    <font>
      <b/>
      <sz val="10"/>
      <color rgb="FF000000"/>
      <name val="Arial Cyr"/>
      <charset val="1"/>
    </font>
    <font>
      <sz val="12"/>
      <color rgb="FFFF0000"/>
      <name val="Times New Roman"/>
      <charset val="1"/>
    </font>
    <font>
      <sz val="12"/>
      <name val="Calibri"/>
      <charset val="1"/>
    </font>
    <font>
      <i/>
      <sz val="12"/>
      <name val="Times New Roman"/>
      <charset val="1"/>
    </font>
    <font>
      <b/>
      <i/>
      <sz val="12"/>
      <name val="Calibri"/>
      <charset val="1"/>
    </font>
    <font>
      <b/>
      <sz val="20"/>
      <name val="Arial"/>
      <charset val="1"/>
    </font>
    <font>
      <sz val="12"/>
      <name val="Arial"/>
      <charset val="1"/>
    </font>
    <font>
      <u/>
      <sz val="10"/>
      <color rgb="FF0000FF"/>
      <name val="Arial Cyr"/>
      <charset val="1"/>
    </font>
    <font>
      <sz val="14"/>
      <name val="Times New Roman"/>
      <charset val="1"/>
    </font>
    <font>
      <sz val="10"/>
      <color rgb="FFFF0000"/>
      <name val="Times New Roman"/>
      <charset val="1"/>
    </font>
    <font>
      <b/>
      <i/>
      <sz val="10"/>
      <name val="Times New Roman"/>
      <charset val="1"/>
    </font>
    <font>
      <b/>
      <sz val="12"/>
      <color rgb="FF000000"/>
      <name val="Times New Roman"/>
      <charset val="1"/>
    </font>
    <font>
      <sz val="14"/>
      <name val="Arial Cyr"/>
      <charset val="1"/>
    </font>
    <font>
      <b/>
      <sz val="10"/>
      <name val="Calibri"/>
      <charset val="1"/>
    </font>
    <font>
      <sz val="10"/>
      <name val="Arial"/>
      <charset val="1"/>
    </font>
    <font>
      <sz val="12"/>
      <name val="Arial Cyr"/>
      <charset val="1"/>
    </font>
    <font>
      <sz val="12"/>
      <color rgb="FF000000"/>
      <name val="Times New Roman"/>
      <charset val="1"/>
    </font>
    <font>
      <sz val="10"/>
      <color rgb="FFFF0000"/>
      <name val="Calibri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Border="0" applyProtection="0"/>
    <xf numFmtId="9" fontId="1" fillId="0" borderId="0" applyBorder="0" applyProtection="0"/>
  </cellStyleXfs>
  <cellXfs count="415">
    <xf numFmtId="0" fontId="0" fillId="0" borderId="0" xfId="0"/>
    <xf numFmtId="0" fontId="3" fillId="2" borderId="9" xfId="0" applyFont="1" applyFill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textRotation="90" wrapText="1"/>
    </xf>
    <xf numFmtId="0" fontId="7" fillId="4" borderId="7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textRotation="90" wrapText="1"/>
    </xf>
    <xf numFmtId="2" fontId="3" fillId="3" borderId="7" xfId="0" applyNumberFormat="1" applyFont="1" applyFill="1" applyBorder="1" applyAlignment="1" applyProtection="1">
      <alignment horizontal="center" vertical="center" wrapText="1"/>
    </xf>
    <xf numFmtId="2" fontId="5" fillId="0" borderId="6" xfId="0" applyNumberFormat="1" applyFont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4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textRotation="90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/>
    <xf numFmtId="0" fontId="0" fillId="2" borderId="0" xfId="0" applyFill="1" applyAlignment="1" applyProtection="1"/>
    <xf numFmtId="0" fontId="0" fillId="3" borderId="0" xfId="0" applyFill="1" applyAlignment="1" applyProtection="1"/>
    <xf numFmtId="9" fontId="1" fillId="0" borderId="0" xfId="3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horizontal="center" vertical="center" textRotation="90" wrapText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textRotation="90" wrapText="1"/>
    </xf>
    <xf numFmtId="0" fontId="3" fillId="3" borderId="14" xfId="0" applyFont="1" applyFill="1" applyBorder="1" applyAlignment="1" applyProtection="1">
      <alignment horizontal="center" vertical="center" textRotation="90" wrapText="1"/>
      <protection hidden="1"/>
    </xf>
    <xf numFmtId="0" fontId="8" fillId="3" borderId="14" xfId="0" applyFont="1" applyFill="1" applyBorder="1" applyAlignment="1" applyProtection="1">
      <alignment horizontal="center" vertical="center" textRotation="90" wrapText="1"/>
      <protection hidden="1"/>
    </xf>
    <xf numFmtId="0" fontId="3" fillId="3" borderId="15" xfId="0" applyFont="1" applyFill="1" applyBorder="1" applyAlignment="1" applyProtection="1">
      <alignment horizontal="center" vertical="center" textRotation="90" wrapText="1"/>
      <protection hidden="1"/>
    </xf>
    <xf numFmtId="0" fontId="3" fillId="3" borderId="15" xfId="0" applyFont="1" applyFill="1" applyBorder="1" applyAlignment="1" applyProtection="1">
      <alignment vertical="center" textRotation="90" wrapText="1"/>
      <protection hidden="1"/>
    </xf>
    <xf numFmtId="0" fontId="8" fillId="3" borderId="15" xfId="0" applyFont="1" applyFill="1" applyBorder="1" applyAlignment="1" applyProtection="1">
      <alignment vertical="center" textRotation="90" wrapText="1"/>
      <protection hidden="1"/>
    </xf>
    <xf numFmtId="0" fontId="8" fillId="3" borderId="12" xfId="0" applyFont="1" applyFill="1" applyBorder="1" applyAlignment="1" applyProtection="1">
      <alignment horizontal="center" vertical="center" textRotation="90" wrapText="1"/>
      <protection hidden="1"/>
    </xf>
    <xf numFmtId="0" fontId="9" fillId="3" borderId="9" xfId="0" applyFont="1" applyFill="1" applyBorder="1" applyAlignment="1" applyProtection="1">
      <alignment horizontal="center" textRotation="90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vertical="center" textRotation="90" wrapText="1"/>
    </xf>
    <xf numFmtId="2" fontId="5" fillId="0" borderId="16" xfId="0" applyNumberFormat="1" applyFont="1" applyBorder="1" applyAlignment="1" applyProtection="1">
      <alignment horizontal="center" vertical="center" wrapText="1"/>
    </xf>
    <xf numFmtId="2" fontId="10" fillId="0" borderId="14" xfId="0" applyNumberFormat="1" applyFont="1" applyBorder="1" applyAlignment="1" applyProtection="1">
      <alignment horizontal="center" vertical="center" textRotation="90" wrapText="1"/>
    </xf>
    <xf numFmtId="2" fontId="5" fillId="3" borderId="14" xfId="0" applyNumberFormat="1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4" borderId="21" xfId="0" applyFont="1" applyFill="1" applyBorder="1" applyAlignment="1" applyProtection="1">
      <alignment horizontal="center" vertical="center"/>
    </xf>
    <xf numFmtId="0" fontId="3" fillId="5" borderId="7" xfId="0" applyFont="1" applyFill="1" applyBorder="1" applyAlignment="1" applyProtection="1">
      <alignment horizontal="center" textRotation="90" wrapText="1"/>
    </xf>
    <xf numFmtId="1" fontId="11" fillId="6" borderId="12" xfId="0" applyNumberFormat="1" applyFont="1" applyFill="1" applyBorder="1" applyAlignment="1" applyProtection="1">
      <alignment horizontal="center" vertical="top" textRotation="90" wrapText="1"/>
    </xf>
    <xf numFmtId="3" fontId="12" fillId="5" borderId="22" xfId="0" applyNumberFormat="1" applyFont="1" applyFill="1" applyBorder="1" applyAlignment="1" applyProtection="1">
      <alignment horizontal="center" vertical="top" wrapText="1"/>
    </xf>
    <xf numFmtId="3" fontId="11" fillId="5" borderId="2" xfId="0" applyNumberFormat="1" applyFont="1" applyFill="1" applyBorder="1" applyAlignment="1" applyProtection="1">
      <alignment horizontal="center" vertical="top"/>
    </xf>
    <xf numFmtId="3" fontId="12" fillId="5" borderId="2" xfId="0" applyNumberFormat="1" applyFont="1" applyFill="1" applyBorder="1" applyAlignment="1" applyProtection="1">
      <alignment horizontal="center" vertical="top" wrapText="1"/>
    </xf>
    <xf numFmtId="3" fontId="11" fillId="5" borderId="15" xfId="0" applyNumberFormat="1" applyFont="1" applyFill="1" applyBorder="1" applyAlignment="1" applyProtection="1">
      <alignment horizontal="center" vertical="top"/>
    </xf>
    <xf numFmtId="1" fontId="0" fillId="4" borderId="21" xfId="0" applyNumberFormat="1" applyFill="1" applyBorder="1" applyAlignment="1" applyProtection="1"/>
    <xf numFmtId="0" fontId="0" fillId="4" borderId="7" xfId="0" applyFill="1" applyBorder="1" applyAlignment="1" applyProtection="1"/>
    <xf numFmtId="0" fontId="13" fillId="0" borderId="7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vertical="center" wrapText="1"/>
    </xf>
    <xf numFmtId="1" fontId="14" fillId="2" borderId="7" xfId="0" applyNumberFormat="1" applyFont="1" applyFill="1" applyBorder="1" applyAlignment="1" applyProtection="1">
      <alignment horizontal="center" vertical="center"/>
    </xf>
    <xf numFmtId="1" fontId="14" fillId="0" borderId="7" xfId="0" applyNumberFormat="1" applyFont="1" applyBorder="1" applyAlignment="1" applyProtection="1">
      <alignment horizontal="center" vertical="center"/>
    </xf>
    <xf numFmtId="1" fontId="14" fillId="2" borderId="6" xfId="0" applyNumberFormat="1" applyFont="1" applyFill="1" applyBorder="1" applyAlignment="1" applyProtection="1">
      <alignment horizontal="center" vertical="center"/>
    </xf>
    <xf numFmtId="1" fontId="14" fillId="3" borderId="7" xfId="0" applyNumberFormat="1" applyFont="1" applyFill="1" applyBorder="1" applyAlignment="1" applyProtection="1">
      <alignment horizontal="center" vertical="center"/>
    </xf>
    <xf numFmtId="4" fontId="14" fillId="3" borderId="23" xfId="0" applyNumberFormat="1" applyFont="1" applyFill="1" applyBorder="1" applyAlignment="1" applyProtection="1">
      <alignment horizontal="center" vertical="center"/>
    </xf>
    <xf numFmtId="4" fontId="14" fillId="0" borderId="7" xfId="0" applyNumberFormat="1" applyFont="1" applyBorder="1" applyAlignment="1" applyProtection="1">
      <alignment horizontal="center" vertical="center"/>
    </xf>
    <xf numFmtId="4" fontId="14" fillId="3" borderId="7" xfId="0" applyNumberFormat="1" applyFont="1" applyFill="1" applyBorder="1" applyAlignment="1" applyProtection="1">
      <alignment horizontal="center" vertical="center"/>
    </xf>
    <xf numFmtId="1" fontId="13" fillId="4" borderId="24" xfId="0" applyNumberFormat="1" applyFont="1" applyFill="1" applyBorder="1" applyAlignment="1" applyProtection="1">
      <alignment horizontal="center" vertical="center"/>
    </xf>
    <xf numFmtId="1" fontId="0" fillId="4" borderId="7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2" fontId="15" fillId="7" borderId="7" xfId="0" applyNumberFormat="1" applyFont="1" applyFill="1" applyBorder="1" applyAlignment="1" applyProtection="1">
      <alignment horizontal="center" vertical="top" wrapText="1"/>
    </xf>
    <xf numFmtId="2" fontId="2" fillId="7" borderId="7" xfId="0" applyNumberFormat="1" applyFont="1" applyFill="1" applyBorder="1" applyAlignment="1" applyProtection="1">
      <alignment horizontal="left" vertical="top" wrapText="1"/>
    </xf>
    <xf numFmtId="3" fontId="2" fillId="7" borderId="14" xfId="0" applyNumberFormat="1" applyFont="1" applyFill="1" applyBorder="1" applyAlignment="1" applyProtection="1">
      <alignment horizontal="center" vertical="center"/>
    </xf>
    <xf numFmtId="3" fontId="2" fillId="7" borderId="7" xfId="0" applyNumberFormat="1" applyFont="1" applyFill="1" applyBorder="1" applyAlignment="1" applyProtection="1">
      <alignment horizontal="center" vertical="center"/>
    </xf>
    <xf numFmtId="4" fontId="2" fillId="7" borderId="7" xfId="0" applyNumberFormat="1" applyFont="1" applyFill="1" applyBorder="1" applyAlignment="1" applyProtection="1">
      <alignment horizontal="center" vertical="center"/>
    </xf>
    <xf numFmtId="2" fontId="0" fillId="0" borderId="0" xfId="0" applyNumberFormat="1" applyAlignment="1" applyProtection="1">
      <alignment horizontal="center"/>
    </xf>
    <xf numFmtId="3" fontId="0" fillId="3" borderId="0" xfId="0" applyNumberFormat="1" applyFill="1" applyAlignment="1" applyProtection="1"/>
    <xf numFmtId="0" fontId="0" fillId="3" borderId="0" xfId="0" applyFont="1" applyFill="1" applyAlignment="1" applyProtection="1">
      <alignment wrapText="1"/>
    </xf>
    <xf numFmtId="2" fontId="0" fillId="0" borderId="0" xfId="0" applyNumberFormat="1" applyAlignment="1" applyProtection="1"/>
    <xf numFmtId="0" fontId="16" fillId="0" borderId="0" xfId="0" applyFont="1" applyAlignment="1" applyProtection="1"/>
    <xf numFmtId="0" fontId="18" fillId="0" borderId="0" xfId="0" applyFont="1" applyAlignment="1" applyProtection="1"/>
    <xf numFmtId="2" fontId="18" fillId="0" borderId="0" xfId="0" applyNumberFormat="1" applyFont="1" applyAlignment="1" applyProtection="1"/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 textRotation="90" wrapText="1"/>
    </xf>
    <xf numFmtId="0" fontId="20" fillId="0" borderId="0" xfId="0" applyFont="1" applyAlignment="1" applyProtection="1">
      <alignment horizontal="center" vertical="center" textRotation="90" wrapText="1"/>
    </xf>
    <xf numFmtId="2" fontId="13" fillId="3" borderId="14" xfId="0" applyNumberFormat="1" applyFont="1" applyFill="1" applyBorder="1" applyAlignment="1" applyProtection="1">
      <alignment horizontal="center" vertical="center" textRotation="90" wrapText="1"/>
      <protection hidden="1"/>
    </xf>
    <xf numFmtId="0" fontId="13" fillId="3" borderId="14" xfId="0" applyFont="1" applyFill="1" applyBorder="1" applyAlignment="1" applyProtection="1">
      <alignment horizontal="center" vertical="center" textRotation="90" wrapText="1"/>
      <protection hidden="1"/>
    </xf>
    <xf numFmtId="0" fontId="21" fillId="3" borderId="14" xfId="0" applyFont="1" applyFill="1" applyBorder="1" applyAlignment="1" applyProtection="1">
      <alignment horizontal="center" vertical="center" textRotation="90" wrapText="1"/>
      <protection hidden="1"/>
    </xf>
    <xf numFmtId="0" fontId="13" fillId="3" borderId="7" xfId="0" applyFont="1" applyFill="1" applyBorder="1" applyAlignment="1" applyProtection="1">
      <alignment vertical="center" textRotation="90" wrapText="1"/>
      <protection hidden="1"/>
    </xf>
    <xf numFmtId="0" fontId="21" fillId="3" borderId="7" xfId="0" applyFont="1" applyFill="1" applyBorder="1" applyAlignment="1" applyProtection="1">
      <alignment horizontal="center" vertical="center" textRotation="90" wrapText="1"/>
      <protection hidden="1"/>
    </xf>
    <xf numFmtId="2" fontId="13" fillId="3" borderId="12" xfId="0" applyNumberFormat="1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/>
    </xf>
    <xf numFmtId="0" fontId="13" fillId="3" borderId="25" xfId="0" applyFont="1" applyFill="1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 wrapText="1"/>
      <protection hidden="1"/>
    </xf>
    <xf numFmtId="0" fontId="13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20" fillId="8" borderId="7" xfId="0" applyFont="1" applyFill="1" applyBorder="1" applyAlignment="1" applyProtection="1">
      <alignment horizontal="center" vertical="center" wrapText="1"/>
    </xf>
    <xf numFmtId="0" fontId="22" fillId="8" borderId="7" xfId="0" applyFont="1" applyFill="1" applyBorder="1" applyAlignment="1" applyProtection="1">
      <alignment horizontal="center" vertical="center" wrapText="1"/>
    </xf>
    <xf numFmtId="1" fontId="22" fillId="8" borderId="7" xfId="0" applyNumberFormat="1" applyFont="1" applyFill="1" applyBorder="1" applyAlignment="1" applyProtection="1">
      <alignment horizontal="center" vertical="center"/>
    </xf>
    <xf numFmtId="0" fontId="20" fillId="8" borderId="7" xfId="0" applyFont="1" applyFill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left" vertical="center" wrapText="1"/>
    </xf>
    <xf numFmtId="1" fontId="14" fillId="0" borderId="16" xfId="0" applyNumberFormat="1" applyFont="1" applyBorder="1" applyAlignment="1" applyProtection="1">
      <alignment horizontal="center" wrapText="1"/>
    </xf>
    <xf numFmtId="0" fontId="14" fillId="0" borderId="16" xfId="0" applyFont="1" applyBorder="1" applyAlignment="1" applyProtection="1">
      <alignment horizontal="center" wrapText="1"/>
    </xf>
    <xf numFmtId="0" fontId="14" fillId="0" borderId="16" xfId="0" applyFont="1" applyBorder="1" applyAlignment="1" applyProtection="1">
      <alignment horizontal="center"/>
    </xf>
    <xf numFmtId="1" fontId="14" fillId="0" borderId="16" xfId="0" applyNumberFormat="1" applyFont="1" applyBorder="1" applyAlignment="1" applyProtection="1">
      <alignment horizontal="center"/>
    </xf>
    <xf numFmtId="3" fontId="14" fillId="0" borderId="16" xfId="0" applyNumberFormat="1" applyFont="1" applyBorder="1" applyAlignment="1" applyProtection="1">
      <alignment horizontal="center"/>
    </xf>
    <xf numFmtId="0" fontId="14" fillId="9" borderId="6" xfId="0" applyFont="1" applyFill="1" applyBorder="1" applyAlignment="1" applyProtection="1">
      <alignment horizontal="center" vertical="center"/>
    </xf>
    <xf numFmtId="0" fontId="23" fillId="9" borderId="6" xfId="0" applyFont="1" applyFill="1" applyBorder="1" applyAlignment="1" applyProtection="1">
      <alignment horizontal="center" vertical="center"/>
    </xf>
    <xf numFmtId="3" fontId="23" fillId="9" borderId="6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2" fillId="3" borderId="14" xfId="0" applyFont="1" applyFill="1" applyBorder="1" applyAlignment="1" applyProtection="1">
      <alignment horizontal="center" vertical="top" wrapText="1"/>
    </xf>
    <xf numFmtId="0" fontId="2" fillId="10" borderId="16" xfId="0" applyFont="1" applyFill="1" applyBorder="1" applyAlignment="1" applyProtection="1">
      <alignment horizontal="left"/>
    </xf>
    <xf numFmtId="1" fontId="2" fillId="11" borderId="16" xfId="0" applyNumberFormat="1" applyFont="1" applyFill="1" applyBorder="1" applyAlignment="1" applyProtection="1">
      <alignment horizontal="center" vertical="center"/>
    </xf>
    <xf numFmtId="3" fontId="2" fillId="11" borderId="16" xfId="0" applyNumberFormat="1" applyFont="1" applyFill="1" applyBorder="1" applyAlignment="1" applyProtection="1">
      <alignment horizontal="center" vertical="center"/>
    </xf>
    <xf numFmtId="0" fontId="13" fillId="9" borderId="6" xfId="0" applyFont="1" applyFill="1" applyBorder="1" applyAlignment="1" applyProtection="1">
      <alignment horizontal="center" vertical="center"/>
    </xf>
    <xf numFmtId="0" fontId="24" fillId="9" borderId="6" xfId="0" applyFont="1" applyFill="1" applyBorder="1" applyAlignment="1" applyProtection="1">
      <alignment horizontal="center" vertical="center"/>
    </xf>
    <xf numFmtId="3" fontId="24" fillId="9" borderId="6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1" fontId="13" fillId="0" borderId="0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24" fillId="3" borderId="0" xfId="0" applyFont="1" applyFill="1" applyBorder="1" applyAlignment="1" applyProtection="1">
      <alignment horizontal="center" vertical="center"/>
    </xf>
    <xf numFmtId="3" fontId="24" fillId="3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right"/>
    </xf>
    <xf numFmtId="1" fontId="13" fillId="0" borderId="0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3" fontId="13" fillId="0" borderId="0" xfId="0" applyNumberFormat="1" applyFont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0" xfId="0" applyFill="1" applyAlignment="1" applyProtection="1">
      <alignment horizontal="left"/>
    </xf>
    <xf numFmtId="0" fontId="13" fillId="3" borderId="0" xfId="0" applyFont="1" applyFill="1" applyBorder="1" applyAlignment="1" applyProtection="1">
      <alignment horizontal="left"/>
    </xf>
    <xf numFmtId="1" fontId="13" fillId="3" borderId="0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right"/>
    </xf>
    <xf numFmtId="1" fontId="2" fillId="3" borderId="0" xfId="0" applyNumberFormat="1" applyFont="1" applyFill="1" applyBorder="1" applyAlignment="1" applyProtection="1">
      <alignment horizontal="left"/>
    </xf>
    <xf numFmtId="1" fontId="24" fillId="3" borderId="0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/>
    <xf numFmtId="0" fontId="26" fillId="0" borderId="0" xfId="0" applyFont="1" applyAlignment="1" applyProtection="1"/>
    <xf numFmtId="0" fontId="3" fillId="3" borderId="7" xfId="0" applyFont="1" applyFill="1" applyBorder="1" applyAlignment="1" applyProtection="1">
      <alignment horizontal="center" vertical="center" textRotation="90" wrapText="1"/>
      <protection hidden="1"/>
    </xf>
    <xf numFmtId="0" fontId="3" fillId="3" borderId="7" xfId="0" applyFont="1" applyFill="1" applyBorder="1" applyAlignment="1" applyProtection="1">
      <alignment horizontal="center" vertical="center" textRotation="89" wrapText="1"/>
      <protection hidden="1"/>
    </xf>
    <xf numFmtId="0" fontId="8" fillId="3" borderId="7" xfId="0" applyFont="1" applyFill="1" applyBorder="1" applyAlignment="1" applyProtection="1">
      <alignment horizontal="center" vertical="center" textRotation="89" wrapText="1"/>
      <protection hidden="1"/>
    </xf>
    <xf numFmtId="0" fontId="3" fillId="3" borderId="7" xfId="0" applyFont="1" applyFill="1" applyBorder="1" applyAlignment="1" applyProtection="1">
      <alignment vertical="center" textRotation="89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7" borderId="7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</xf>
    <xf numFmtId="0" fontId="28" fillId="7" borderId="7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vertical="top" wrapText="1"/>
    </xf>
    <xf numFmtId="0" fontId="26" fillId="0" borderId="7" xfId="0" applyFont="1" applyBorder="1" applyAlignment="1" applyProtection="1">
      <alignment vertical="top" wrapText="1"/>
    </xf>
    <xf numFmtId="3" fontId="14" fillId="0" borderId="7" xfId="0" applyNumberFormat="1" applyFont="1" applyBorder="1" applyAlignment="1" applyProtection="1">
      <alignment horizontal="center" vertical="center"/>
    </xf>
    <xf numFmtId="3" fontId="0" fillId="4" borderId="7" xfId="0" applyNumberFormat="1" applyFill="1" applyBorder="1" applyAlignment="1" applyProtection="1"/>
    <xf numFmtId="2" fontId="15" fillId="3" borderId="0" xfId="0" applyNumberFormat="1" applyFont="1" applyFill="1" applyAlignment="1" applyProtection="1">
      <alignment horizontal="center" vertical="top" wrapText="1"/>
    </xf>
    <xf numFmtId="2" fontId="16" fillId="3" borderId="7" xfId="0" applyNumberFormat="1" applyFont="1" applyFill="1" applyBorder="1" applyAlignment="1" applyProtection="1">
      <alignment horizontal="center" vertical="top" wrapText="1"/>
    </xf>
    <xf numFmtId="3" fontId="29" fillId="11" borderId="7" xfId="0" applyNumberFormat="1" applyFont="1" applyFill="1" applyBorder="1" applyAlignment="1" applyProtection="1">
      <alignment horizontal="center" vertical="center"/>
    </xf>
    <xf numFmtId="1" fontId="0" fillId="2" borderId="0" xfId="0" applyNumberFormat="1" applyFill="1" applyAlignment="1" applyProtection="1"/>
    <xf numFmtId="0" fontId="16" fillId="3" borderId="0" xfId="0" applyFont="1" applyFill="1" applyAlignment="1" applyProtection="1"/>
    <xf numFmtId="0" fontId="30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13" fillId="3" borderId="0" xfId="0" applyFont="1" applyFill="1" applyAlignment="1" applyProtection="1">
      <alignment horizontal="left" vertical="top" wrapText="1"/>
      <protection hidden="1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/>
    </xf>
    <xf numFmtId="0" fontId="3" fillId="4" borderId="7" xfId="0" applyFont="1" applyFill="1" applyBorder="1" applyAlignment="1" applyProtection="1">
      <alignment horizontal="center" vertical="center"/>
    </xf>
    <xf numFmtId="0" fontId="28" fillId="12" borderId="14" xfId="0" applyFont="1" applyFill="1" applyBorder="1" applyAlignment="1" applyProtection="1">
      <alignment vertical="top" wrapText="1"/>
    </xf>
    <xf numFmtId="0" fontId="28" fillId="12" borderId="14" xfId="0" applyFont="1" applyFill="1" applyBorder="1" applyAlignment="1" applyProtection="1">
      <alignment horizontal="center" vertical="center" wrapText="1"/>
    </xf>
    <xf numFmtId="1" fontId="28" fillId="12" borderId="7" xfId="0" applyNumberFormat="1" applyFont="1" applyFill="1" applyBorder="1" applyAlignment="1" applyProtection="1">
      <alignment horizontal="center" vertical="center"/>
    </xf>
    <xf numFmtId="1" fontId="28" fillId="12" borderId="21" xfId="0" applyNumberFormat="1" applyFont="1" applyFill="1" applyBorder="1" applyAlignment="1" applyProtection="1">
      <alignment horizontal="center" vertical="center"/>
    </xf>
    <xf numFmtId="0" fontId="28" fillId="12" borderId="7" xfId="0" applyFont="1" applyFill="1" applyBorder="1" applyAlignment="1" applyProtection="1">
      <alignment horizontal="center" vertical="center"/>
    </xf>
    <xf numFmtId="0" fontId="28" fillId="12" borderId="21" xfId="0" applyFont="1" applyFill="1" applyBorder="1" applyAlignment="1" applyProtection="1">
      <alignment horizontal="center" vertical="center"/>
    </xf>
    <xf numFmtId="1" fontId="13" fillId="4" borderId="7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right" vertical="top" wrapText="1"/>
    </xf>
    <xf numFmtId="0" fontId="13" fillId="0" borderId="16" xfId="0" applyFont="1" applyBorder="1" applyAlignment="1" applyProtection="1">
      <alignment horizontal="left" vertical="top" wrapText="1"/>
    </xf>
    <xf numFmtId="0" fontId="14" fillId="0" borderId="16" xfId="0" applyFont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center" vertical="center"/>
    </xf>
    <xf numFmtId="3" fontId="14" fillId="0" borderId="14" xfId="0" applyNumberFormat="1" applyFont="1" applyBorder="1" applyAlignment="1" applyProtection="1">
      <alignment horizontal="center" wrapText="1"/>
    </xf>
    <xf numFmtId="3" fontId="14" fillId="0" borderId="26" xfId="0" applyNumberFormat="1" applyFont="1" applyBorder="1" applyAlignment="1" applyProtection="1">
      <alignment horizontal="center" vertical="center" wrapText="1"/>
    </xf>
    <xf numFmtId="0" fontId="14" fillId="9" borderId="7" xfId="0" applyFont="1" applyFill="1" applyBorder="1" applyAlignment="1" applyProtection="1">
      <alignment horizontal="center" vertical="center"/>
    </xf>
    <xf numFmtId="0" fontId="23" fillId="9" borderId="6" xfId="0" applyFont="1" applyFill="1" applyBorder="1" applyAlignment="1" applyProtection="1">
      <alignment horizontal="right"/>
    </xf>
    <xf numFmtId="0" fontId="32" fillId="10" borderId="7" xfId="0" applyFont="1" applyFill="1" applyBorder="1" applyAlignment="1" applyProtection="1">
      <alignment horizontal="left"/>
    </xf>
    <xf numFmtId="0" fontId="32" fillId="10" borderId="6" xfId="0" applyFont="1" applyFill="1" applyBorder="1" applyAlignment="1" applyProtection="1">
      <alignment horizontal="left"/>
    </xf>
    <xf numFmtId="0" fontId="2" fillId="10" borderId="6" xfId="0" applyFont="1" applyFill="1" applyBorder="1" applyAlignment="1" applyProtection="1">
      <alignment horizontal="center"/>
    </xf>
    <xf numFmtId="3" fontId="2" fillId="10" borderId="6" xfId="0" applyNumberFormat="1" applyFont="1" applyFill="1" applyBorder="1" applyAlignment="1" applyProtection="1">
      <alignment horizontal="center" wrapText="1"/>
    </xf>
    <xf numFmtId="0" fontId="2" fillId="10" borderId="23" xfId="0" applyFont="1" applyFill="1" applyBorder="1" applyAlignment="1" applyProtection="1">
      <alignment horizontal="center" wrapText="1"/>
    </xf>
    <xf numFmtId="0" fontId="2" fillId="10" borderId="21" xfId="0" applyFont="1" applyFill="1" applyBorder="1" applyAlignment="1" applyProtection="1">
      <alignment horizontal="center" wrapText="1"/>
    </xf>
    <xf numFmtId="4" fontId="2" fillId="10" borderId="7" xfId="0" applyNumberFormat="1" applyFont="1" applyFill="1" applyBorder="1" applyAlignment="1" applyProtection="1">
      <alignment horizontal="center" wrapText="1"/>
    </xf>
    <xf numFmtId="0" fontId="13" fillId="9" borderId="7" xfId="0" applyFont="1" applyFill="1" applyBorder="1" applyAlignment="1" applyProtection="1">
      <alignment horizontal="center" vertical="center"/>
    </xf>
    <xf numFmtId="0" fontId="32" fillId="9" borderId="6" xfId="0" applyFont="1" applyFill="1" applyBorder="1" applyAlignment="1" applyProtection="1">
      <alignment horizontal="right"/>
    </xf>
    <xf numFmtId="0" fontId="32" fillId="3" borderId="0" xfId="0" applyFont="1" applyFill="1" applyAlignment="1" applyProtection="1">
      <alignment horizontal="left"/>
    </xf>
    <xf numFmtId="0" fontId="24" fillId="3" borderId="0" xfId="0" applyFont="1" applyFill="1" applyAlignment="1" applyProtection="1">
      <alignment horizontal="left"/>
    </xf>
    <xf numFmtId="0" fontId="24" fillId="3" borderId="0" xfId="0" applyFont="1" applyFill="1" applyAlignment="1" applyProtection="1">
      <alignment horizontal="right"/>
    </xf>
    <xf numFmtId="0" fontId="24" fillId="3" borderId="0" xfId="0" applyFont="1" applyFill="1" applyAlignment="1" applyProtection="1">
      <alignment horizontal="center" vertical="top"/>
    </xf>
    <xf numFmtId="0" fontId="32" fillId="0" borderId="0" xfId="0" applyFont="1" applyAlignment="1" applyProtection="1">
      <alignment horizontal="right"/>
    </xf>
    <xf numFmtId="0" fontId="4" fillId="0" borderId="32" xfId="0" applyFont="1" applyBorder="1" applyAlignment="1" applyProtection="1">
      <alignment horizontal="center" vertical="center" wrapText="1"/>
      <protection hidden="1"/>
    </xf>
    <xf numFmtId="2" fontId="28" fillId="0" borderId="14" xfId="0" applyNumberFormat="1" applyFont="1" applyBorder="1" applyAlignment="1" applyProtection="1">
      <alignment vertical="center" textRotation="90" wrapText="1"/>
      <protection hidden="1"/>
    </xf>
    <xf numFmtId="0" fontId="28" fillId="0" borderId="12" xfId="0" applyFont="1" applyBorder="1" applyAlignment="1" applyProtection="1">
      <alignment vertical="center" textRotation="90" wrapText="1"/>
      <protection hidden="1"/>
    </xf>
    <xf numFmtId="0" fontId="28" fillId="0" borderId="7" xfId="0" applyFont="1" applyBorder="1" applyAlignment="1" applyProtection="1">
      <alignment vertical="center" textRotation="90" wrapText="1"/>
      <protection hidden="1"/>
    </xf>
    <xf numFmtId="0" fontId="4" fillId="3" borderId="33" xfId="0" applyFont="1" applyFill="1" applyBorder="1" applyAlignment="1" applyProtection="1">
      <alignment horizontal="center" vertical="center" wrapText="1"/>
    </xf>
    <xf numFmtId="2" fontId="4" fillId="3" borderId="34" xfId="0" applyNumberFormat="1" applyFont="1" applyFill="1" applyBorder="1" applyAlignment="1" applyProtection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34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2" fillId="3" borderId="33" xfId="0" applyFont="1" applyFill="1" applyBorder="1" applyAlignment="1" applyProtection="1">
      <alignment horizontal="center" vertical="center" wrapText="1"/>
      <protection hidden="1"/>
    </xf>
    <xf numFmtId="0" fontId="2" fillId="3" borderId="12" xfId="0" applyFont="1" applyFill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8" fillId="13" borderId="35" xfId="0" applyFont="1" applyFill="1" applyBorder="1" applyAlignment="1" applyProtection="1">
      <alignment horizontal="center" vertical="center" wrapText="1"/>
    </xf>
    <xf numFmtId="0" fontId="28" fillId="13" borderId="36" xfId="0" applyFont="1" applyFill="1" applyBorder="1" applyAlignment="1" applyProtection="1">
      <alignment horizontal="center" vertical="center" wrapText="1"/>
    </xf>
    <xf numFmtId="1" fontId="28" fillId="13" borderId="37" xfId="0" applyNumberFormat="1" applyFont="1" applyFill="1" applyBorder="1" applyAlignment="1" applyProtection="1">
      <alignment horizontal="center" vertical="center"/>
    </xf>
    <xf numFmtId="1" fontId="28" fillId="13" borderId="35" xfId="0" applyNumberFormat="1" applyFont="1" applyFill="1" applyBorder="1" applyAlignment="1" applyProtection="1">
      <alignment horizontal="center" vertical="center"/>
    </xf>
    <xf numFmtId="1" fontId="28" fillId="13" borderId="38" xfId="0" applyNumberFormat="1" applyFont="1" applyFill="1" applyBorder="1" applyAlignment="1" applyProtection="1">
      <alignment horizontal="center" vertical="center"/>
    </xf>
    <xf numFmtId="0" fontId="28" fillId="13" borderId="35" xfId="0" applyFont="1" applyFill="1" applyBorder="1" applyAlignment="1" applyProtection="1">
      <alignment horizontal="center" vertical="center"/>
    </xf>
    <xf numFmtId="0" fontId="28" fillId="13" borderId="37" xfId="0" applyFont="1" applyFill="1" applyBorder="1" applyAlignment="1" applyProtection="1">
      <alignment horizontal="center" vertical="center"/>
    </xf>
    <xf numFmtId="0" fontId="28" fillId="13" borderId="39" xfId="0" applyFont="1" applyFill="1" applyBorder="1" applyAlignment="1" applyProtection="1">
      <alignment horizontal="center" vertical="center"/>
    </xf>
    <xf numFmtId="0" fontId="28" fillId="13" borderId="38" xfId="0" applyFont="1" applyFill="1" applyBorder="1" applyAlignment="1" applyProtection="1">
      <alignment horizontal="center" vertical="center"/>
    </xf>
    <xf numFmtId="0" fontId="28" fillId="13" borderId="35" xfId="0" applyFont="1" applyFill="1" applyBorder="1" applyAlignment="1" applyProtection="1">
      <alignment horizontal="center" vertical="center" wrapText="1"/>
      <protection hidden="1"/>
    </xf>
    <xf numFmtId="0" fontId="28" fillId="13" borderId="38" xfId="0" applyFont="1" applyFill="1" applyBorder="1" applyAlignment="1" applyProtection="1">
      <alignment horizontal="center" vertical="center" wrapText="1"/>
      <protection hidden="1"/>
    </xf>
    <xf numFmtId="0" fontId="26" fillId="0" borderId="7" xfId="0" applyFont="1" applyBorder="1" applyAlignment="1" applyProtection="1">
      <alignment horizontal="center" vertical="center" wrapText="1"/>
    </xf>
    <xf numFmtId="0" fontId="26" fillId="0" borderId="21" xfId="0" applyFont="1" applyBorder="1" applyAlignment="1" applyProtection="1">
      <alignment horizontal="left" vertical="center" wrapText="1"/>
    </xf>
    <xf numFmtId="0" fontId="14" fillId="0" borderId="31" xfId="0" applyFont="1" applyBorder="1" applyAlignment="1" applyProtection="1">
      <alignment horizontal="left" vertical="center" wrapText="1"/>
    </xf>
    <xf numFmtId="3" fontId="14" fillId="0" borderId="32" xfId="0" applyNumberFormat="1" applyFont="1" applyBorder="1" applyAlignment="1" applyProtection="1">
      <alignment horizontal="center" wrapText="1"/>
    </xf>
    <xf numFmtId="3" fontId="14" fillId="0" borderId="31" xfId="0" applyNumberFormat="1" applyFont="1" applyBorder="1" applyAlignment="1" applyProtection="1">
      <alignment horizontal="center" wrapText="1"/>
    </xf>
    <xf numFmtId="3" fontId="14" fillId="0" borderId="7" xfId="0" applyNumberFormat="1" applyFont="1" applyBorder="1" applyAlignment="1" applyProtection="1">
      <alignment horizontal="center" wrapText="1"/>
    </xf>
    <xf numFmtId="3" fontId="14" fillId="0" borderId="6" xfId="0" applyNumberFormat="1" applyFont="1" applyBorder="1" applyAlignment="1" applyProtection="1">
      <alignment horizontal="center" wrapText="1"/>
    </xf>
    <xf numFmtId="3" fontId="14" fillId="14" borderId="7" xfId="0" applyNumberFormat="1" applyFont="1" applyFill="1" applyBorder="1" applyAlignment="1" applyProtection="1">
      <alignment horizontal="center" wrapText="1"/>
    </xf>
    <xf numFmtId="3" fontId="14" fillId="0" borderId="31" xfId="0" applyNumberFormat="1" applyFont="1" applyBorder="1" applyAlignment="1" applyProtection="1">
      <alignment horizontal="center"/>
    </xf>
    <xf numFmtId="3" fontId="14" fillId="0" borderId="7" xfId="0" applyNumberFormat="1" applyFont="1" applyBorder="1" applyAlignment="1" applyProtection="1">
      <alignment horizontal="center"/>
    </xf>
    <xf numFmtId="0" fontId="14" fillId="0" borderId="31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4" fillId="0" borderId="32" xfId="0" applyFont="1" applyBorder="1" applyAlignment="1" applyProtection="1">
      <alignment horizontal="center" vertical="center"/>
    </xf>
    <xf numFmtId="3" fontId="13" fillId="4" borderId="7" xfId="0" applyNumberFormat="1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center" vertical="center"/>
    </xf>
    <xf numFmtId="2" fontId="26" fillId="3" borderId="35" xfId="0" applyNumberFormat="1" applyFont="1" applyFill="1" applyBorder="1" applyAlignment="1" applyProtection="1">
      <alignment horizontal="center" vertical="top" wrapText="1"/>
    </xf>
    <xf numFmtId="0" fontId="26" fillId="13" borderId="36" xfId="0" applyFont="1" applyFill="1" applyBorder="1" applyAlignment="1" applyProtection="1"/>
    <xf numFmtId="0" fontId="26" fillId="13" borderId="35" xfId="0" applyFont="1" applyFill="1" applyBorder="1" applyAlignment="1" applyProtection="1"/>
    <xf numFmtId="0" fontId="26" fillId="13" borderId="37" xfId="0" applyFont="1" applyFill="1" applyBorder="1" applyAlignment="1" applyProtection="1"/>
    <xf numFmtId="0" fontId="26" fillId="13" borderId="38" xfId="0" applyFont="1" applyFill="1" applyBorder="1" applyAlignment="1" applyProtection="1"/>
    <xf numFmtId="0" fontId="26" fillId="13" borderId="39" xfId="0" applyFont="1" applyFill="1" applyBorder="1" applyAlignment="1" applyProtection="1"/>
    <xf numFmtId="3" fontId="13" fillId="3" borderId="7" xfId="0" applyNumberFormat="1" applyFont="1" applyFill="1" applyBorder="1" applyAlignment="1" applyProtection="1">
      <alignment horizontal="center" vertical="center"/>
    </xf>
    <xf numFmtId="0" fontId="26" fillId="0" borderId="14" xfId="0" applyFont="1" applyBorder="1" applyAlignment="1" applyProtection="1"/>
    <xf numFmtId="3" fontId="26" fillId="0" borderId="14" xfId="0" applyNumberFormat="1" applyFont="1" applyBorder="1" applyAlignment="1" applyProtection="1">
      <alignment horizontal="center" vertical="center"/>
    </xf>
    <xf numFmtId="3" fontId="13" fillId="0" borderId="14" xfId="0" applyNumberFormat="1" applyFont="1" applyBorder="1" applyAlignment="1" applyProtection="1">
      <alignment horizontal="center" vertical="center"/>
    </xf>
    <xf numFmtId="0" fontId="34" fillId="0" borderId="14" xfId="0" applyFont="1" applyBorder="1" applyAlignment="1" applyProtection="1"/>
    <xf numFmtId="0" fontId="0" fillId="0" borderId="7" xfId="0" applyBorder="1" applyAlignment="1" applyProtection="1"/>
    <xf numFmtId="0" fontId="26" fillId="0" borderId="7" xfId="0" applyFont="1" applyBorder="1" applyAlignment="1" applyProtection="1"/>
    <xf numFmtId="3" fontId="26" fillId="0" borderId="7" xfId="0" applyNumberFormat="1" applyFont="1" applyBorder="1" applyAlignment="1" applyProtection="1">
      <alignment horizontal="center" vertical="center"/>
    </xf>
    <xf numFmtId="3" fontId="3" fillId="0" borderId="0" xfId="0" applyNumberFormat="1" applyFont="1" applyAlignment="1" applyProtection="1"/>
    <xf numFmtId="0" fontId="3" fillId="0" borderId="32" xfId="0" applyFont="1" applyBorder="1" applyAlignment="1" applyProtection="1">
      <alignment horizontal="center" vertical="center" wrapText="1"/>
      <protection hidden="1"/>
    </xf>
    <xf numFmtId="2" fontId="8" fillId="0" borderId="14" xfId="0" applyNumberFormat="1" applyFont="1" applyBorder="1" applyAlignment="1" applyProtection="1">
      <alignment vertical="center" textRotation="90" wrapText="1"/>
      <protection hidden="1"/>
    </xf>
    <xf numFmtId="0" fontId="8" fillId="0" borderId="12" xfId="0" applyFont="1" applyBorder="1" applyAlignment="1" applyProtection="1">
      <alignment vertical="center" textRotation="90" wrapText="1"/>
      <protection hidden="1"/>
    </xf>
    <xf numFmtId="0" fontId="8" fillId="0" borderId="7" xfId="0" applyFont="1" applyBorder="1" applyAlignment="1" applyProtection="1">
      <alignment vertical="center" textRotation="90" wrapText="1"/>
      <protection hidden="1"/>
    </xf>
    <xf numFmtId="0" fontId="3" fillId="3" borderId="33" xfId="0" applyFont="1" applyFill="1" applyBorder="1" applyAlignment="1" applyProtection="1">
      <alignment horizontal="center" vertical="center" wrapText="1"/>
    </xf>
    <xf numFmtId="2" fontId="3" fillId="3" borderId="34" xfId="0" applyNumberFormat="1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34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center" vertical="center"/>
    </xf>
    <xf numFmtId="0" fontId="3" fillId="15" borderId="12" xfId="0" applyFont="1" applyFill="1" applyBorder="1" applyAlignment="1" applyProtection="1">
      <alignment horizontal="center" vertical="center"/>
    </xf>
    <xf numFmtId="0" fontId="13" fillId="3" borderId="33" xfId="0" applyFont="1" applyFill="1" applyBorder="1" applyAlignment="1" applyProtection="1">
      <alignment horizontal="center" vertical="center" wrapText="1"/>
      <protection hidden="1"/>
    </xf>
    <xf numFmtId="0" fontId="13" fillId="0" borderId="33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34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28" fillId="13" borderId="36" xfId="0" applyFont="1" applyFill="1" applyBorder="1" applyAlignment="1" applyProtection="1">
      <alignment horizontal="center" vertical="center"/>
    </xf>
    <xf numFmtId="0" fontId="28" fillId="15" borderId="2" xfId="0" applyFont="1" applyFill="1" applyBorder="1" applyAlignment="1" applyProtection="1">
      <alignment horizontal="center" vertical="center"/>
    </xf>
    <xf numFmtId="3" fontId="14" fillId="0" borderId="21" xfId="0" applyNumberFormat="1" applyFont="1" applyBorder="1" applyAlignment="1" applyProtection="1">
      <alignment horizontal="center" wrapText="1"/>
    </xf>
    <xf numFmtId="3" fontId="14" fillId="15" borderId="7" xfId="0" applyNumberFormat="1" applyFont="1" applyFill="1" applyBorder="1" applyAlignment="1" applyProtection="1">
      <alignment horizontal="center" wrapText="1"/>
    </xf>
    <xf numFmtId="3" fontId="13" fillId="3" borderId="21" xfId="0" applyNumberFormat="1" applyFont="1" applyFill="1" applyBorder="1" applyAlignment="1" applyProtection="1">
      <alignment horizontal="center" vertical="center"/>
    </xf>
    <xf numFmtId="3" fontId="33" fillId="3" borderId="7" xfId="0" applyNumberFormat="1" applyFont="1" applyFill="1" applyBorder="1" applyAlignment="1" applyProtection="1">
      <alignment horizontal="center" vertical="center"/>
    </xf>
    <xf numFmtId="0" fontId="26" fillId="13" borderId="19" xfId="0" applyFont="1" applyFill="1" applyBorder="1" applyAlignment="1" applyProtection="1"/>
    <xf numFmtId="0" fontId="0" fillId="0" borderId="21" xfId="0" applyBorder="1" applyAlignment="1" applyProtection="1"/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</xf>
    <xf numFmtId="2" fontId="7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vertical="top" wrapText="1"/>
    </xf>
    <xf numFmtId="0" fontId="13" fillId="3" borderId="7" xfId="0" applyFont="1" applyFill="1" applyBorder="1" applyAlignment="1" applyProtection="1">
      <alignment vertical="top" wrapText="1"/>
    </xf>
    <xf numFmtId="164" fontId="13" fillId="3" borderId="7" xfId="0" applyNumberFormat="1" applyFont="1" applyFill="1" applyBorder="1" applyAlignment="1" applyProtection="1">
      <alignment horizontal="center" vertical="top"/>
    </xf>
    <xf numFmtId="2" fontId="13" fillId="3" borderId="7" xfId="0" applyNumberFormat="1" applyFont="1" applyFill="1" applyBorder="1" applyAlignment="1" applyProtection="1">
      <alignment horizontal="center" vertical="top"/>
    </xf>
    <xf numFmtId="165" fontId="13" fillId="3" borderId="7" xfId="0" applyNumberFormat="1" applyFont="1" applyFill="1" applyBorder="1" applyAlignment="1" applyProtection="1">
      <alignment horizontal="center" vertical="top"/>
    </xf>
    <xf numFmtId="0" fontId="13" fillId="3" borderId="7" xfId="0" applyFont="1" applyFill="1" applyBorder="1" applyAlignment="1" applyProtection="1">
      <alignment horizontal="center" vertical="top"/>
    </xf>
    <xf numFmtId="4" fontId="13" fillId="3" borderId="7" xfId="0" applyNumberFormat="1" applyFont="1" applyFill="1" applyBorder="1" applyAlignment="1" applyProtection="1">
      <alignment horizontal="center" vertical="top"/>
    </xf>
    <xf numFmtId="1" fontId="13" fillId="3" borderId="7" xfId="0" applyNumberFormat="1" applyFont="1" applyFill="1" applyBorder="1" applyAlignment="1" applyProtection="1">
      <alignment horizontal="center" vertical="top"/>
    </xf>
    <xf numFmtId="1" fontId="13" fillId="3" borderId="7" xfId="0" applyNumberFormat="1" applyFont="1" applyFill="1" applyBorder="1" applyAlignment="1" applyProtection="1">
      <alignment horizontal="center" vertical="center"/>
    </xf>
    <xf numFmtId="2" fontId="13" fillId="3" borderId="7" xfId="0" applyNumberFormat="1" applyFont="1" applyFill="1" applyBorder="1" applyAlignment="1" applyProtection="1">
      <alignment horizontal="center" vertical="center"/>
    </xf>
    <xf numFmtId="165" fontId="13" fillId="3" borderId="7" xfId="0" applyNumberFormat="1" applyFont="1" applyFill="1" applyBorder="1" applyAlignment="1" applyProtection="1">
      <alignment horizontal="center" vertical="center" wrapText="1"/>
    </xf>
    <xf numFmtId="0" fontId="13" fillId="3" borderId="7" xfId="0" applyFont="1" applyFill="1" applyBorder="1" applyAlignment="1" applyProtection="1">
      <alignment horizontal="center" vertical="center"/>
    </xf>
    <xf numFmtId="4" fontId="13" fillId="3" borderId="7" xfId="0" applyNumberFormat="1" applyFont="1" applyFill="1" applyBorder="1" applyAlignment="1" applyProtection="1">
      <alignment horizontal="center" vertical="center"/>
    </xf>
    <xf numFmtId="2" fontId="33" fillId="3" borderId="0" xfId="0" applyNumberFormat="1" applyFont="1" applyFill="1" applyAlignment="1" applyProtection="1">
      <alignment horizontal="center" vertical="center"/>
    </xf>
    <xf numFmtId="0" fontId="33" fillId="3" borderId="0" xfId="0" applyFont="1" applyFill="1" applyAlignment="1" applyProtection="1">
      <alignment horizontal="center" vertical="center"/>
    </xf>
    <xf numFmtId="165" fontId="33" fillId="3" borderId="0" xfId="0" applyNumberFormat="1" applyFont="1" applyFill="1" applyAlignment="1" applyProtection="1">
      <alignment horizontal="center" vertical="center"/>
    </xf>
    <xf numFmtId="1" fontId="33" fillId="3" borderId="0" xfId="0" applyNumberFormat="1" applyFont="1" applyFill="1" applyAlignment="1" applyProtection="1">
      <alignment horizontal="center" vertical="center"/>
    </xf>
    <xf numFmtId="0" fontId="3" fillId="3" borderId="7" xfId="0" applyFont="1" applyFill="1" applyBorder="1" applyAlignment="1" applyProtection="1">
      <alignment vertical="top" wrapText="1"/>
    </xf>
    <xf numFmtId="164" fontId="13" fillId="3" borderId="7" xfId="0" applyNumberFormat="1" applyFont="1" applyFill="1" applyBorder="1" applyAlignment="1" applyProtection="1">
      <alignment horizontal="center" vertical="center"/>
    </xf>
    <xf numFmtId="165" fontId="13" fillId="3" borderId="7" xfId="0" applyNumberFormat="1" applyFont="1" applyFill="1" applyBorder="1" applyAlignment="1" applyProtection="1">
      <alignment horizontal="center" vertical="center"/>
    </xf>
    <xf numFmtId="4" fontId="13" fillId="3" borderId="0" xfId="0" applyNumberFormat="1" applyFont="1" applyFill="1" applyAlignment="1" applyProtection="1">
      <alignment horizontal="center" vertical="center"/>
    </xf>
    <xf numFmtId="2" fontId="24" fillId="3" borderId="7" xfId="0" applyNumberFormat="1" applyFont="1" applyFill="1" applyBorder="1" applyAlignment="1" applyProtection="1">
      <alignment horizontal="center" vertical="center"/>
    </xf>
    <xf numFmtId="165" fontId="24" fillId="3" borderId="7" xfId="0" applyNumberFormat="1" applyFont="1" applyFill="1" applyBorder="1" applyAlignment="1" applyProtection="1">
      <alignment horizontal="center" vertical="center"/>
    </xf>
    <xf numFmtId="164" fontId="24" fillId="3" borderId="7" xfId="0" applyNumberFormat="1" applyFont="1" applyFill="1" applyBorder="1" applyAlignment="1" applyProtection="1">
      <alignment horizontal="center" vertical="center"/>
    </xf>
    <xf numFmtId="4" fontId="24" fillId="3" borderId="7" xfId="0" applyNumberFormat="1" applyFont="1" applyFill="1" applyBorder="1" applyAlignment="1" applyProtection="1">
      <alignment horizontal="center" vertical="center"/>
    </xf>
    <xf numFmtId="164" fontId="13" fillId="3" borderId="0" xfId="0" applyNumberFormat="1" applyFont="1" applyFill="1" applyAlignment="1" applyProtection="1">
      <alignment horizontal="center" vertical="center"/>
    </xf>
    <xf numFmtId="2" fontId="13" fillId="3" borderId="0" xfId="0" applyNumberFormat="1" applyFont="1" applyFill="1" applyAlignment="1" applyProtection="1">
      <alignment horizontal="center" vertical="center"/>
    </xf>
    <xf numFmtId="165" fontId="13" fillId="3" borderId="0" xfId="0" applyNumberFormat="1" applyFont="1" applyFill="1" applyAlignment="1" applyProtection="1">
      <alignment horizontal="center" vertical="center"/>
    </xf>
    <xf numFmtId="2" fontId="24" fillId="3" borderId="0" xfId="0" applyNumberFormat="1" applyFont="1" applyFill="1" applyAlignment="1" applyProtection="1">
      <alignment horizontal="center" vertical="center"/>
    </xf>
    <xf numFmtId="165" fontId="24" fillId="3" borderId="0" xfId="0" applyNumberFormat="1" applyFont="1" applyFill="1" applyAlignment="1" applyProtection="1">
      <alignment horizontal="center" vertical="center"/>
    </xf>
    <xf numFmtId="164" fontId="24" fillId="3" borderId="0" xfId="0" applyNumberFormat="1" applyFont="1" applyFill="1" applyAlignment="1" applyProtection="1">
      <alignment horizontal="center" vertical="center"/>
    </xf>
    <xf numFmtId="4" fontId="24" fillId="3" borderId="0" xfId="0" applyNumberFormat="1" applyFont="1" applyFill="1" applyAlignment="1" applyProtection="1">
      <alignment horizontal="center" vertical="center"/>
    </xf>
    <xf numFmtId="0" fontId="13" fillId="0" borderId="7" xfId="0" applyFont="1" applyBorder="1" applyAlignment="1" applyProtection="1">
      <alignment vertical="top" wrapText="1"/>
    </xf>
    <xf numFmtId="3" fontId="3" fillId="2" borderId="7" xfId="0" applyNumberFormat="1" applyFont="1" applyFill="1" applyBorder="1" applyAlignment="1" applyProtection="1">
      <alignment horizontal="center" vertical="center"/>
    </xf>
    <xf numFmtId="2" fontId="3" fillId="2" borderId="7" xfId="0" applyNumberFormat="1" applyFont="1" applyFill="1" applyBorder="1" applyAlignment="1" applyProtection="1">
      <alignment horizontal="center" vertical="center"/>
    </xf>
    <xf numFmtId="4" fontId="3" fillId="2" borderId="7" xfId="0" applyNumberFormat="1" applyFont="1" applyFill="1" applyBorder="1" applyAlignment="1" applyProtection="1">
      <alignment horizontal="center" vertical="center"/>
    </xf>
    <xf numFmtId="4" fontId="3" fillId="3" borderId="7" xfId="0" applyNumberFormat="1" applyFont="1" applyFill="1" applyBorder="1" applyAlignment="1" applyProtection="1">
      <alignment horizontal="center" vertical="center"/>
    </xf>
    <xf numFmtId="2" fontId="15" fillId="0" borderId="7" xfId="0" applyNumberFormat="1" applyFont="1" applyBorder="1" applyAlignment="1" applyProtection="1">
      <alignment horizontal="center" vertical="top" wrapText="1"/>
    </xf>
    <xf numFmtId="164" fontId="13" fillId="11" borderId="7" xfId="0" applyNumberFormat="1" applyFont="1" applyFill="1" applyBorder="1" applyAlignment="1" applyProtection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/>
    </xf>
    <xf numFmtId="165" fontId="0" fillId="3" borderId="0" xfId="0" applyNumberFormat="1" applyFill="1" applyAlignment="1" applyProtection="1"/>
    <xf numFmtId="2" fontId="0" fillId="3" borderId="0" xfId="0" applyNumberFormat="1" applyFill="1" applyAlignment="1" applyProtection="1"/>
    <xf numFmtId="165" fontId="0" fillId="0" borderId="0" xfId="0" applyNumberFormat="1" applyAlignment="1" applyProtection="1"/>
    <xf numFmtId="4" fontId="0" fillId="0" borderId="0" xfId="0" applyNumberFormat="1" applyAlignment="1" applyProtection="1"/>
    <xf numFmtId="0" fontId="3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textRotation="90" wrapText="1"/>
    </xf>
    <xf numFmtId="0" fontId="3" fillId="0" borderId="12" xfId="0" applyFont="1" applyBorder="1" applyAlignment="1" applyProtection="1">
      <alignment horizontal="center" textRotation="90" wrapText="1"/>
    </xf>
    <xf numFmtId="0" fontId="3" fillId="3" borderId="12" xfId="0" applyFont="1" applyFill="1" applyBorder="1" applyAlignment="1" applyProtection="1">
      <alignment horizontal="center" textRotation="90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textRotation="90" wrapText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12" xfId="0" applyFont="1" applyFill="1" applyBorder="1" applyAlignment="1" applyProtection="1">
      <alignment horizontal="center" vertical="center" textRotation="90" wrapText="1"/>
      <protection hidden="1"/>
    </xf>
    <xf numFmtId="0" fontId="3" fillId="3" borderId="7" xfId="0" applyFont="1" applyFill="1" applyBorder="1" applyAlignment="1" applyProtection="1">
      <alignment horizontal="center" vertical="center" wrapText="1"/>
    </xf>
    <xf numFmtId="2" fontId="3" fillId="3" borderId="6" xfId="0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vertical="center" wrapText="1"/>
    </xf>
    <xf numFmtId="2" fontId="5" fillId="0" borderId="7" xfId="0" applyNumberFormat="1" applyFont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2" fontId="13" fillId="3" borderId="7" xfId="0" applyNumberFormat="1" applyFont="1" applyFill="1" applyBorder="1" applyAlignment="1" applyProtection="1">
      <alignment horizontal="center" vertical="center" wrapText="1"/>
      <protection hidden="1"/>
    </xf>
    <xf numFmtId="0" fontId="13" fillId="3" borderId="21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textRotation="90" wrapText="1"/>
      <protection hidden="1"/>
    </xf>
    <xf numFmtId="0" fontId="13" fillId="3" borderId="21" xfId="0" applyFont="1" applyFill="1" applyBorder="1" applyAlignment="1" applyProtection="1">
      <alignment horizontal="center" vertical="center" textRotation="90" wrapText="1"/>
      <protection hidden="1"/>
    </xf>
    <xf numFmtId="0" fontId="13" fillId="4" borderId="7" xfId="0" applyFont="1" applyFill="1" applyBorder="1" applyAlignment="1" applyProtection="1">
      <alignment horizontal="center" vertical="center" textRotation="90"/>
    </xf>
    <xf numFmtId="0" fontId="3" fillId="3" borderId="7" xfId="0" applyFont="1" applyFill="1" applyBorder="1" applyAlignment="1" applyProtection="1">
      <alignment horizontal="center" vertical="center" textRotation="90" wrapText="1"/>
      <protection hidden="1"/>
    </xf>
    <xf numFmtId="0" fontId="3" fillId="3" borderId="12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</xf>
    <xf numFmtId="0" fontId="31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textRotation="90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2" fontId="4" fillId="0" borderId="27" xfId="0" applyNumberFormat="1" applyFont="1" applyBorder="1" applyAlignment="1" applyProtection="1">
      <alignment horizontal="center" vertical="center" wrapText="1"/>
      <protection hidden="1"/>
    </xf>
    <xf numFmtId="0" fontId="4" fillId="0" borderId="28" xfId="0" applyFont="1" applyBorder="1" applyAlignment="1" applyProtection="1">
      <alignment horizontal="center" vertical="top" wrapText="1"/>
      <protection hidden="1"/>
    </xf>
    <xf numFmtId="0" fontId="4" fillId="0" borderId="29" xfId="0" applyFont="1" applyBorder="1" applyAlignment="1" applyProtection="1">
      <alignment horizontal="center" vertical="top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2" fillId="0" borderId="28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 textRotation="92" wrapText="1"/>
    </xf>
    <xf numFmtId="0" fontId="13" fillId="4" borderId="7" xfId="0" applyFont="1" applyFill="1" applyBorder="1" applyAlignment="1" applyProtection="1">
      <alignment horizontal="center" vertical="center" textRotation="90" wrapText="1"/>
    </xf>
    <xf numFmtId="0" fontId="4" fillId="0" borderId="31" xfId="0" applyFont="1" applyBorder="1" applyAlignment="1" applyProtection="1">
      <alignment horizontal="center" vertical="top" wrapText="1"/>
    </xf>
    <xf numFmtId="2" fontId="4" fillId="0" borderId="32" xfId="0" applyNumberFormat="1" applyFont="1" applyBorder="1" applyAlignment="1" applyProtection="1">
      <alignment horizontal="center" vertical="top" wrapText="1"/>
      <protection hidden="1"/>
    </xf>
    <xf numFmtId="2" fontId="4" fillId="0" borderId="31" xfId="0" applyNumberFormat="1" applyFont="1" applyBorder="1" applyAlignment="1" applyProtection="1">
      <alignment horizontal="center" vertical="top" wrapText="1"/>
      <protection hidden="1"/>
    </xf>
    <xf numFmtId="2" fontId="4" fillId="0" borderId="7" xfId="0" applyNumberFormat="1" applyFont="1" applyBorder="1" applyAlignment="1" applyProtection="1">
      <alignment horizontal="center" vertical="top" wrapText="1"/>
      <protection hidden="1"/>
    </xf>
    <xf numFmtId="0" fontId="4" fillId="0" borderId="6" xfId="0" applyFont="1" applyBorder="1" applyAlignment="1" applyProtection="1">
      <alignment horizontal="center" vertical="top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2" fontId="28" fillId="0" borderId="7" xfId="0" applyNumberFormat="1" applyFont="1" applyBorder="1" applyAlignment="1" applyProtection="1">
      <alignment horizontal="center" vertical="center" wrapText="1"/>
      <protection hidden="1"/>
    </xf>
    <xf numFmtId="0" fontId="28" fillId="0" borderId="7" xfId="0" applyFont="1" applyBorder="1" applyAlignment="1" applyProtection="1">
      <alignment horizontal="center" vertical="center" wrapText="1"/>
      <protection hidden="1"/>
    </xf>
    <xf numFmtId="0" fontId="28" fillId="0" borderId="12" xfId="0" applyFont="1" applyBorder="1" applyAlignment="1" applyProtection="1">
      <alignment horizontal="center" vertical="center" wrapText="1"/>
      <protection hidden="1"/>
    </xf>
    <xf numFmtId="0" fontId="28" fillId="0" borderId="7" xfId="0" applyFont="1" applyBorder="1" applyAlignment="1" applyProtection="1">
      <alignment horizontal="center" vertical="center" textRotation="90" wrapText="1"/>
      <protection hidden="1"/>
    </xf>
    <xf numFmtId="0" fontId="3" fillId="3" borderId="25" xfId="0" applyFont="1" applyFill="1" applyBorder="1" applyAlignment="1" applyProtection="1">
      <alignment horizontal="center" vertical="center" wrapText="1"/>
    </xf>
    <xf numFmtId="2" fontId="3" fillId="0" borderId="27" xfId="0" applyNumberFormat="1" applyFont="1" applyBorder="1" applyAlignment="1" applyProtection="1">
      <alignment horizontal="center" vertical="center" wrapText="1"/>
      <protection hidden="1"/>
    </xf>
    <xf numFmtId="2" fontId="3" fillId="0" borderId="40" xfId="0" applyNumberFormat="1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top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13" fillId="0" borderId="28" xfId="0" applyFont="1" applyBorder="1" applyAlignment="1" applyProtection="1">
      <alignment horizontal="center" vertical="center" wrapText="1"/>
      <protection hidden="1"/>
    </xf>
    <xf numFmtId="0" fontId="13" fillId="0" borderId="27" xfId="0" applyFont="1" applyBorder="1" applyAlignment="1" applyProtection="1">
      <alignment horizontal="center" vertical="center" textRotation="92" wrapText="1"/>
    </xf>
    <xf numFmtId="0" fontId="13" fillId="0" borderId="7" xfId="0" applyFont="1" applyBorder="1" applyAlignment="1" applyProtection="1">
      <alignment horizontal="center" vertical="center" textRotation="90" wrapText="1"/>
    </xf>
    <xf numFmtId="0" fontId="13" fillId="0" borderId="21" xfId="0" applyFont="1" applyBorder="1" applyAlignment="1" applyProtection="1">
      <alignment horizontal="center" vertical="center" textRotation="90" wrapText="1"/>
    </xf>
    <xf numFmtId="0" fontId="7" fillId="0" borderId="7" xfId="0" applyFont="1" applyBorder="1" applyAlignment="1" applyProtection="1">
      <alignment horizontal="center" vertical="center" textRotation="90" wrapText="1"/>
    </xf>
    <xf numFmtId="0" fontId="3" fillId="0" borderId="31" xfId="0" applyFont="1" applyBorder="1" applyAlignment="1" applyProtection="1">
      <alignment horizontal="center" vertical="top" wrapText="1"/>
    </xf>
    <xf numFmtId="2" fontId="3" fillId="0" borderId="32" xfId="0" applyNumberFormat="1" applyFont="1" applyBorder="1" applyAlignment="1" applyProtection="1">
      <alignment horizontal="center" vertical="top" wrapText="1"/>
      <protection hidden="1"/>
    </xf>
    <xf numFmtId="2" fontId="3" fillId="0" borderId="31" xfId="0" applyNumberFormat="1" applyFont="1" applyBorder="1" applyAlignment="1" applyProtection="1">
      <alignment horizontal="center" vertical="top" wrapText="1"/>
      <protection hidden="1"/>
    </xf>
    <xf numFmtId="2" fontId="3" fillId="0" borderId="7" xfId="0" applyNumberFormat="1" applyFont="1" applyBorder="1" applyAlignment="1" applyProtection="1">
      <alignment horizontal="center" vertical="top" wrapText="1"/>
      <protection hidden="1"/>
    </xf>
    <xf numFmtId="2" fontId="3" fillId="0" borderId="21" xfId="0" applyNumberFormat="1" applyFont="1" applyBorder="1" applyAlignment="1" applyProtection="1">
      <alignment horizontal="center" vertical="top" wrapText="1"/>
      <protection hidden="1"/>
    </xf>
    <xf numFmtId="0" fontId="3" fillId="0" borderId="6" xfId="0" applyFont="1" applyBorder="1" applyAlignment="1" applyProtection="1">
      <alignment horizontal="center" vertical="top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15" borderId="6" xfId="0" applyFont="1" applyFill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 wrapText="1"/>
      <protection hidden="1"/>
    </xf>
    <xf numFmtId="0" fontId="13" fillId="0" borderId="31" xfId="0" applyFont="1" applyBorder="1" applyAlignment="1" applyProtection="1">
      <alignment horizontal="center" vertical="center" wrapText="1"/>
      <protection hidden="1"/>
    </xf>
    <xf numFmtId="0" fontId="13" fillId="0" borderId="31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32" xfId="0" applyFont="1" applyBorder="1" applyAlignment="1" applyProtection="1">
      <alignment horizontal="center" vertical="center" wrapText="1"/>
    </xf>
    <xf numFmtId="2" fontId="8" fillId="0" borderId="7" xfId="0" applyNumberFormat="1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12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textRotation="90" wrapText="1"/>
      <protection hidden="1"/>
    </xf>
    <xf numFmtId="0" fontId="8" fillId="15" borderId="7" xfId="0" applyFont="1" applyFill="1" applyBorder="1" applyAlignment="1" applyProtection="1">
      <alignment horizontal="center" vertical="center" textRotation="90" wrapText="1"/>
      <protection hidden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textRotation="90" wrapText="1"/>
      <protection hidden="1"/>
    </xf>
    <xf numFmtId="0" fontId="7" fillId="3" borderId="21" xfId="0" applyFont="1" applyFill="1" applyBorder="1" applyAlignment="1" applyProtection="1">
      <alignment horizontal="center" vertical="center" wrapText="1"/>
      <protection hidden="1"/>
    </xf>
    <xf numFmtId="2" fontId="7" fillId="3" borderId="7" xfId="0" applyNumberFormat="1" applyFont="1" applyFill="1" applyBorder="1" applyAlignment="1" applyProtection="1">
      <alignment horizontal="center" vertical="center" textRotation="90" wrapText="1"/>
      <protection hidden="1"/>
    </xf>
    <xf numFmtId="0" fontId="7" fillId="3" borderId="7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Border="1" applyAlignment="1" applyProtection="1">
      <alignment horizontal="center" vertical="center"/>
    </xf>
  </cellXfs>
  <cellStyles count="5">
    <cellStyle name="Обычный" xfId="0" builtinId="0"/>
    <cellStyle name="Обычный 2" xfId="1"/>
    <cellStyle name="Обычный 2 2" xfId="2"/>
    <cellStyle name="Процентный 2" xfId="3"/>
    <cellStyle name="Процентный 3" xf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email.rk.gov.ru/?_task=mail&amp;_mbox=INBO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CD5B5"/>
    <pageSetUpPr fitToPage="1"/>
  </sheetPr>
  <dimension ref="A1:AMK228"/>
  <sheetViews>
    <sheetView tabSelected="1" view="pageBreakPreview" topLeftCell="AB1" zoomScale="76" zoomScaleNormal="63" zoomScalePageLayoutView="76" workbookViewId="0">
      <selection activeCell="AY9" sqref="AY9"/>
    </sheetView>
  </sheetViews>
  <sheetFormatPr defaultColWidth="8.5703125" defaultRowHeight="12.75"/>
  <cols>
    <col min="1" max="1" width="3.85546875" style="15" customWidth="1"/>
    <col min="2" max="2" width="30.85546875" style="15" customWidth="1"/>
    <col min="3" max="3" width="6.85546875" style="16" customWidth="1"/>
    <col min="4" max="4" width="5.7109375" style="15" customWidth="1"/>
    <col min="5" max="5" width="8" style="15" customWidth="1"/>
    <col min="6" max="6" width="8.42578125" style="15" customWidth="1"/>
    <col min="7" max="7" width="6.5703125" style="15" customWidth="1"/>
    <col min="8" max="8" width="6.28515625" style="15" customWidth="1"/>
    <col min="9" max="9" width="6" style="15" customWidth="1"/>
    <col min="10" max="10" width="5.28515625" style="15" customWidth="1"/>
    <col min="11" max="11" width="9.140625" style="16" customWidth="1"/>
    <col min="12" max="12" width="7.5703125" style="15" customWidth="1"/>
    <col min="13" max="13" width="6.140625" style="15" customWidth="1"/>
    <col min="14" max="14" width="7.140625" style="15" customWidth="1"/>
    <col min="15" max="15" width="6.85546875" style="15" customWidth="1"/>
    <col min="16" max="16" width="5.85546875" style="15" customWidth="1"/>
    <col min="17" max="17" width="6.42578125" style="15" customWidth="1"/>
    <col min="18" max="18" width="8.140625" style="15" customWidth="1"/>
    <col min="19" max="19" width="6.5703125" style="15" customWidth="1"/>
    <col min="20" max="20" width="12" style="15" customWidth="1"/>
    <col min="21" max="21" width="9.140625" style="15" customWidth="1"/>
    <col min="22" max="22" width="11" style="15" customWidth="1"/>
    <col min="23" max="23" width="9.5703125" style="15" customWidth="1"/>
    <col min="24" max="24" width="9.140625" style="15" customWidth="1"/>
    <col min="25" max="25" width="6.85546875" style="15" customWidth="1"/>
    <col min="26" max="26" width="6.85546875" style="17" customWidth="1"/>
    <col min="27" max="27" width="9.140625" style="15" customWidth="1"/>
    <col min="28" max="28" width="7.7109375" style="15" customWidth="1"/>
    <col min="29" max="29" width="7.28515625" style="15" customWidth="1"/>
    <col min="30" max="31" width="9.140625" style="15" customWidth="1"/>
    <col min="32" max="32" width="7.42578125" style="15" customWidth="1"/>
    <col min="33" max="33" width="7.28515625" style="15" customWidth="1"/>
    <col min="34" max="34" width="7.85546875" style="15" customWidth="1"/>
    <col min="35" max="35" width="6.85546875" style="15" customWidth="1"/>
    <col min="36" max="36" width="6.28515625" style="15" customWidth="1"/>
    <col min="37" max="37" width="6.5703125" style="15" customWidth="1"/>
    <col min="38" max="38" width="7.140625" style="15" customWidth="1"/>
    <col min="39" max="39" width="5.7109375" style="15" customWidth="1"/>
    <col min="40" max="40" width="7.7109375" style="15" customWidth="1"/>
    <col min="41" max="41" width="9.140625" style="17" customWidth="1"/>
    <col min="42" max="42" width="11.7109375" style="17" customWidth="1"/>
    <col min="43" max="44" width="9.140625" style="17" customWidth="1"/>
    <col min="45" max="50" width="9.140625" style="15" customWidth="1"/>
    <col min="51" max="51" width="22.140625" style="17" customWidth="1"/>
    <col min="52" max="52" width="20.140625" style="17" customWidth="1"/>
    <col min="53" max="54" width="15.5703125" style="17" customWidth="1"/>
    <col min="55" max="55" width="13.7109375" style="17" customWidth="1"/>
    <col min="56" max="56" width="22" style="17" customWidth="1"/>
    <col min="57" max="57" width="9" style="17" customWidth="1"/>
    <col min="58" max="1025" width="8.42578125" style="15" customWidth="1"/>
  </cols>
  <sheetData>
    <row r="1" spans="1:91" ht="23.2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8"/>
    </row>
    <row r="2" spans="1:91" ht="24.6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</row>
    <row r="3" spans="1:91" s="19" customFormat="1" ht="43.5" customHeight="1">
      <c r="A3" s="12" t="s">
        <v>1</v>
      </c>
      <c r="B3" s="11" t="s">
        <v>2</v>
      </c>
      <c r="C3" s="10" t="s">
        <v>3</v>
      </c>
      <c r="D3" s="9" t="s">
        <v>4</v>
      </c>
      <c r="E3" s="9"/>
      <c r="F3" s="9"/>
      <c r="G3" s="9"/>
      <c r="H3" s="9"/>
      <c r="I3" s="9"/>
      <c r="J3" s="9"/>
      <c r="K3" s="8" t="s">
        <v>5</v>
      </c>
      <c r="L3" s="8"/>
      <c r="M3" s="8"/>
      <c r="N3" s="8"/>
      <c r="O3" s="8"/>
      <c r="P3" s="8"/>
      <c r="Q3" s="8"/>
      <c r="R3" s="8"/>
      <c r="S3" s="8"/>
      <c r="T3" s="8"/>
      <c r="U3" s="7" t="s">
        <v>6</v>
      </c>
      <c r="V3" s="7"/>
      <c r="W3" s="7"/>
      <c r="X3" s="7"/>
      <c r="Y3" s="7"/>
      <c r="Z3" s="7"/>
      <c r="AA3" s="8" t="s">
        <v>7</v>
      </c>
      <c r="AB3" s="8"/>
      <c r="AC3" s="8"/>
      <c r="AD3" s="8" t="s">
        <v>8</v>
      </c>
      <c r="AE3" s="8"/>
      <c r="AF3" s="8"/>
      <c r="AG3" s="8"/>
      <c r="AH3" s="8"/>
      <c r="AI3" s="8" t="s">
        <v>9</v>
      </c>
      <c r="AJ3" s="8"/>
      <c r="AK3" s="8"/>
      <c r="AL3" s="6" t="s">
        <v>10</v>
      </c>
      <c r="AM3" s="6"/>
      <c r="AN3" s="6"/>
      <c r="AO3" s="5" t="s">
        <v>11</v>
      </c>
      <c r="AP3" s="5"/>
      <c r="AQ3" s="5"/>
      <c r="AR3" s="5"/>
      <c r="AS3" s="8" t="s">
        <v>12</v>
      </c>
      <c r="AT3" s="8"/>
      <c r="AU3" s="8"/>
      <c r="AV3" s="8"/>
      <c r="AW3" s="8"/>
      <c r="AX3" s="8"/>
      <c r="AY3" s="8" t="s">
        <v>13</v>
      </c>
      <c r="AZ3" s="8"/>
      <c r="BA3" s="8"/>
      <c r="BB3" s="8"/>
      <c r="BC3" s="8"/>
      <c r="BD3" s="8"/>
      <c r="BE3" s="4" t="s">
        <v>14</v>
      </c>
      <c r="BF3" s="3" t="s">
        <v>15</v>
      </c>
    </row>
    <row r="4" spans="1:91" s="24" customFormat="1" ht="48.75" customHeight="1">
      <c r="A4" s="12"/>
      <c r="B4" s="11"/>
      <c r="C4" s="10"/>
      <c r="D4" s="2" t="s">
        <v>16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21</v>
      </c>
      <c r="J4" s="2" t="s">
        <v>22</v>
      </c>
      <c r="K4" s="1" t="s">
        <v>23</v>
      </c>
      <c r="L4" s="325" t="s">
        <v>24</v>
      </c>
      <c r="M4" s="325"/>
      <c r="N4" s="325"/>
      <c r="O4" s="325"/>
      <c r="P4" s="326" t="s">
        <v>25</v>
      </c>
      <c r="Q4" s="326"/>
      <c r="R4" s="326"/>
      <c r="S4" s="326"/>
      <c r="T4" s="21" t="s">
        <v>26</v>
      </c>
      <c r="U4" s="327" t="s">
        <v>27</v>
      </c>
      <c r="V4" s="22" t="s">
        <v>28</v>
      </c>
      <c r="W4" s="328" t="s">
        <v>17</v>
      </c>
      <c r="X4" s="329" t="s">
        <v>18</v>
      </c>
      <c r="Y4" s="329" t="s">
        <v>19</v>
      </c>
      <c r="Z4" s="329" t="s">
        <v>20</v>
      </c>
      <c r="AA4" s="330" t="s">
        <v>29</v>
      </c>
      <c r="AB4" s="331" t="s">
        <v>30</v>
      </c>
      <c r="AC4" s="331" t="s">
        <v>31</v>
      </c>
      <c r="AD4" s="331" t="s">
        <v>32</v>
      </c>
      <c r="AE4" s="331" t="s">
        <v>33</v>
      </c>
      <c r="AF4" s="332" t="s">
        <v>34</v>
      </c>
      <c r="AG4" s="332"/>
      <c r="AH4" s="332"/>
      <c r="AI4" s="333" t="s">
        <v>35</v>
      </c>
      <c r="AJ4" s="334" t="s">
        <v>36</v>
      </c>
      <c r="AK4" s="334"/>
      <c r="AL4" s="6"/>
      <c r="AM4" s="6"/>
      <c r="AN4" s="6"/>
      <c r="AO4" s="5" t="s">
        <v>37</v>
      </c>
      <c r="AP4" s="5"/>
      <c r="AQ4" s="335" t="s">
        <v>38</v>
      </c>
      <c r="AR4" s="335"/>
      <c r="AS4" s="336" t="s">
        <v>39</v>
      </c>
      <c r="AT4" s="336"/>
      <c r="AU4" s="336"/>
      <c r="AV4" s="336"/>
      <c r="AW4" s="326" t="s">
        <v>40</v>
      </c>
      <c r="AX4" s="326"/>
      <c r="AY4" s="337" t="s">
        <v>41</v>
      </c>
      <c r="AZ4" s="338" t="s">
        <v>42</v>
      </c>
      <c r="BA4" s="338" t="s">
        <v>43</v>
      </c>
      <c r="BB4" s="338" t="s">
        <v>44</v>
      </c>
      <c r="BC4" s="338" t="s">
        <v>45</v>
      </c>
      <c r="BD4" s="338" t="s">
        <v>46</v>
      </c>
      <c r="BE4" s="4"/>
      <c r="BF4" s="4"/>
    </row>
    <row r="5" spans="1:91" s="38" customFormat="1" ht="101.25" customHeight="1">
      <c r="A5" s="12"/>
      <c r="B5" s="11"/>
      <c r="C5" s="10"/>
      <c r="D5" s="2"/>
      <c r="E5" s="2"/>
      <c r="F5" s="2"/>
      <c r="G5" s="2"/>
      <c r="H5" s="2"/>
      <c r="I5" s="2"/>
      <c r="J5" s="2"/>
      <c r="K5" s="1"/>
      <c r="L5" s="25" t="s">
        <v>47</v>
      </c>
      <c r="M5" s="25" t="s">
        <v>48</v>
      </c>
      <c r="N5" s="26" t="s">
        <v>49</v>
      </c>
      <c r="O5" s="26" t="s">
        <v>50</v>
      </c>
      <c r="P5" s="27" t="s">
        <v>51</v>
      </c>
      <c r="Q5" s="28" t="s">
        <v>52</v>
      </c>
      <c r="R5" s="29" t="s">
        <v>53</v>
      </c>
      <c r="S5" s="29" t="s">
        <v>54</v>
      </c>
      <c r="T5" s="30" t="s">
        <v>55</v>
      </c>
      <c r="U5" s="327"/>
      <c r="V5" s="31" t="s">
        <v>21</v>
      </c>
      <c r="W5" s="328"/>
      <c r="X5" s="329"/>
      <c r="Y5" s="329"/>
      <c r="Z5" s="329"/>
      <c r="AA5" s="330"/>
      <c r="AB5" s="331"/>
      <c r="AC5" s="331"/>
      <c r="AD5" s="331"/>
      <c r="AE5" s="331"/>
      <c r="AF5" s="32" t="s">
        <v>56</v>
      </c>
      <c r="AG5" s="339" t="s">
        <v>57</v>
      </c>
      <c r="AH5" s="339"/>
      <c r="AI5" s="333"/>
      <c r="AJ5" s="33" t="s">
        <v>58</v>
      </c>
      <c r="AK5" s="33" t="s">
        <v>59</v>
      </c>
      <c r="AL5" s="34" t="s">
        <v>56</v>
      </c>
      <c r="AM5" s="35" t="s">
        <v>60</v>
      </c>
      <c r="AN5" s="35" t="s">
        <v>61</v>
      </c>
      <c r="AO5" s="36" t="s">
        <v>62</v>
      </c>
      <c r="AP5" s="36" t="s">
        <v>63</v>
      </c>
      <c r="AQ5" s="36" t="s">
        <v>62</v>
      </c>
      <c r="AR5" s="36" t="s">
        <v>63</v>
      </c>
      <c r="AS5" s="340" t="s">
        <v>64</v>
      </c>
      <c r="AT5" s="340"/>
      <c r="AU5" s="340" t="s">
        <v>65</v>
      </c>
      <c r="AV5" s="340"/>
      <c r="AW5" s="326"/>
      <c r="AX5" s="326"/>
      <c r="AY5" s="337"/>
      <c r="AZ5" s="338"/>
      <c r="BA5" s="338"/>
      <c r="BB5" s="338"/>
      <c r="BC5" s="338"/>
      <c r="BD5" s="338"/>
      <c r="BE5" s="37"/>
      <c r="BF5" s="37"/>
    </row>
    <row r="6" spans="1:91" s="38" customFormat="1" ht="22.5" customHeight="1">
      <c r="A6" s="39"/>
      <c r="B6" s="39"/>
      <c r="C6" s="40"/>
      <c r="D6" s="41" t="s">
        <v>66</v>
      </c>
      <c r="E6" s="41" t="s">
        <v>66</v>
      </c>
      <c r="F6" s="41" t="s">
        <v>66</v>
      </c>
      <c r="G6" s="41" t="s">
        <v>66</v>
      </c>
      <c r="H6" s="41" t="s">
        <v>66</v>
      </c>
      <c r="I6" s="41" t="s">
        <v>66</v>
      </c>
      <c r="J6" s="41" t="s">
        <v>66</v>
      </c>
      <c r="K6" s="40" t="s">
        <v>67</v>
      </c>
      <c r="L6" s="42" t="s">
        <v>67</v>
      </c>
      <c r="M6" s="42" t="s">
        <v>67</v>
      </c>
      <c r="N6" s="42" t="s">
        <v>67</v>
      </c>
      <c r="O6" s="42" t="s">
        <v>67</v>
      </c>
      <c r="P6" s="42" t="s">
        <v>67</v>
      </c>
      <c r="Q6" s="42" t="s">
        <v>67</v>
      </c>
      <c r="R6" s="42" t="s">
        <v>67</v>
      </c>
      <c r="S6" s="42" t="s">
        <v>67</v>
      </c>
      <c r="T6" s="43" t="s">
        <v>67</v>
      </c>
      <c r="U6" s="42" t="s">
        <v>67</v>
      </c>
      <c r="V6" s="42" t="s">
        <v>67</v>
      </c>
      <c r="W6" s="42" t="s">
        <v>67</v>
      </c>
      <c r="X6" s="42" t="s">
        <v>67</v>
      </c>
      <c r="Y6" s="42" t="s">
        <v>67</v>
      </c>
      <c r="Z6" s="42" t="s">
        <v>67</v>
      </c>
      <c r="AA6" s="42" t="s">
        <v>67</v>
      </c>
      <c r="AB6" s="42" t="s">
        <v>67</v>
      </c>
      <c r="AC6" s="43" t="s">
        <v>67</v>
      </c>
      <c r="AD6" s="42" t="s">
        <v>66</v>
      </c>
      <c r="AE6" s="42" t="s">
        <v>66</v>
      </c>
      <c r="AF6" s="42" t="s">
        <v>66</v>
      </c>
      <c r="AG6" s="42" t="s">
        <v>67</v>
      </c>
      <c r="AH6" s="42" t="s">
        <v>68</v>
      </c>
      <c r="AI6" s="42" t="s">
        <v>67</v>
      </c>
      <c r="AJ6" s="42" t="s">
        <v>67</v>
      </c>
      <c r="AK6" s="42" t="s">
        <v>67</v>
      </c>
      <c r="AL6" s="23" t="s">
        <v>67</v>
      </c>
      <c r="AM6" s="42" t="s">
        <v>67</v>
      </c>
      <c r="AN6" s="42" t="s">
        <v>67</v>
      </c>
      <c r="AO6" s="42" t="s">
        <v>66</v>
      </c>
      <c r="AP6" s="42" t="s">
        <v>66</v>
      </c>
      <c r="AQ6" s="42" t="s">
        <v>66</v>
      </c>
      <c r="AR6" s="42" t="s">
        <v>66</v>
      </c>
      <c r="AS6" s="42" t="s">
        <v>67</v>
      </c>
      <c r="AT6" s="42" t="s">
        <v>69</v>
      </c>
      <c r="AU6" s="42" t="s">
        <v>67</v>
      </c>
      <c r="AV6" s="42" t="s">
        <v>69</v>
      </c>
      <c r="AW6" s="42" t="s">
        <v>67</v>
      </c>
      <c r="AX6" s="44" t="s">
        <v>69</v>
      </c>
      <c r="AY6" s="45" t="s">
        <v>70</v>
      </c>
      <c r="AZ6" s="46" t="s">
        <v>70</v>
      </c>
      <c r="BA6" s="46" t="s">
        <v>70</v>
      </c>
      <c r="BB6" s="46" t="s">
        <v>70</v>
      </c>
      <c r="BC6" s="46" t="s">
        <v>70</v>
      </c>
      <c r="BD6" s="46" t="s">
        <v>70</v>
      </c>
      <c r="BE6" s="47"/>
      <c r="BF6" s="37"/>
    </row>
    <row r="7" spans="1:91" ht="31.5" customHeight="1">
      <c r="A7" s="48"/>
      <c r="B7" s="49">
        <v>1</v>
      </c>
      <c r="C7" s="50" t="s">
        <v>71</v>
      </c>
      <c r="D7" s="51">
        <v>3</v>
      </c>
      <c r="E7" s="51">
        <v>4</v>
      </c>
      <c r="F7" s="51">
        <v>5</v>
      </c>
      <c r="G7" s="51">
        <v>6</v>
      </c>
      <c r="H7" s="51">
        <v>7</v>
      </c>
      <c r="I7" s="51">
        <v>8</v>
      </c>
      <c r="J7" s="51">
        <v>9</v>
      </c>
      <c r="K7" s="52" t="s">
        <v>72</v>
      </c>
      <c r="L7" s="51">
        <v>11</v>
      </c>
      <c r="M7" s="51">
        <v>12</v>
      </c>
      <c r="N7" s="51">
        <v>13</v>
      </c>
      <c r="O7" s="51">
        <v>14</v>
      </c>
      <c r="P7" s="51">
        <v>15</v>
      </c>
      <c r="Q7" s="51">
        <v>16</v>
      </c>
      <c r="R7" s="51">
        <v>17</v>
      </c>
      <c r="S7" s="51">
        <v>18</v>
      </c>
      <c r="T7" s="51">
        <v>19</v>
      </c>
      <c r="U7" s="53">
        <f t="shared" ref="U7:BD7" si="0">T7+1</f>
        <v>20</v>
      </c>
      <c r="V7" s="53">
        <f t="shared" si="0"/>
        <v>21</v>
      </c>
      <c r="W7" s="53">
        <f t="shared" si="0"/>
        <v>22</v>
      </c>
      <c r="X7" s="53">
        <f t="shared" si="0"/>
        <v>23</v>
      </c>
      <c r="Y7" s="53">
        <f t="shared" si="0"/>
        <v>24</v>
      </c>
      <c r="Z7" s="53">
        <f t="shared" si="0"/>
        <v>25</v>
      </c>
      <c r="AA7" s="53">
        <f t="shared" si="0"/>
        <v>26</v>
      </c>
      <c r="AB7" s="53">
        <f t="shared" si="0"/>
        <v>27</v>
      </c>
      <c r="AC7" s="53">
        <f t="shared" si="0"/>
        <v>28</v>
      </c>
      <c r="AD7" s="53">
        <f t="shared" si="0"/>
        <v>29</v>
      </c>
      <c r="AE7" s="53">
        <f t="shared" si="0"/>
        <v>30</v>
      </c>
      <c r="AF7" s="53">
        <f t="shared" si="0"/>
        <v>31</v>
      </c>
      <c r="AG7" s="53">
        <f t="shared" si="0"/>
        <v>32</v>
      </c>
      <c r="AH7" s="53">
        <f t="shared" si="0"/>
        <v>33</v>
      </c>
      <c r="AI7" s="53">
        <f t="shared" si="0"/>
        <v>34</v>
      </c>
      <c r="AJ7" s="53">
        <f t="shared" si="0"/>
        <v>35</v>
      </c>
      <c r="AK7" s="53">
        <f t="shared" si="0"/>
        <v>36</v>
      </c>
      <c r="AL7" s="51">
        <f t="shared" si="0"/>
        <v>37</v>
      </c>
      <c r="AM7" s="51">
        <f t="shared" si="0"/>
        <v>38</v>
      </c>
      <c r="AN7" s="51">
        <f t="shared" si="0"/>
        <v>39</v>
      </c>
      <c r="AO7" s="51">
        <f t="shared" si="0"/>
        <v>40</v>
      </c>
      <c r="AP7" s="51">
        <f t="shared" si="0"/>
        <v>41</v>
      </c>
      <c r="AQ7" s="51">
        <f t="shared" si="0"/>
        <v>42</v>
      </c>
      <c r="AR7" s="51">
        <f t="shared" si="0"/>
        <v>43</v>
      </c>
      <c r="AS7" s="51">
        <f t="shared" si="0"/>
        <v>44</v>
      </c>
      <c r="AT7" s="51">
        <f t="shared" si="0"/>
        <v>45</v>
      </c>
      <c r="AU7" s="51">
        <f t="shared" si="0"/>
        <v>46</v>
      </c>
      <c r="AV7" s="51">
        <f t="shared" si="0"/>
        <v>47</v>
      </c>
      <c r="AW7" s="51">
        <f t="shared" si="0"/>
        <v>48</v>
      </c>
      <c r="AX7" s="51">
        <f t="shared" si="0"/>
        <v>49</v>
      </c>
      <c r="AY7" s="51">
        <f t="shared" si="0"/>
        <v>50</v>
      </c>
      <c r="AZ7" s="51">
        <f t="shared" si="0"/>
        <v>51</v>
      </c>
      <c r="BA7" s="51">
        <f t="shared" si="0"/>
        <v>52</v>
      </c>
      <c r="BB7" s="51">
        <f t="shared" si="0"/>
        <v>53</v>
      </c>
      <c r="BC7" s="51">
        <f t="shared" si="0"/>
        <v>54</v>
      </c>
      <c r="BD7" s="51">
        <f t="shared" si="0"/>
        <v>55</v>
      </c>
      <c r="BE7" s="54"/>
      <c r="BF7" s="55"/>
    </row>
    <row r="8" spans="1:91" s="67" customFormat="1" ht="65.849999999999994" customHeight="1">
      <c r="A8" s="56"/>
      <c r="B8" s="57" t="s">
        <v>73</v>
      </c>
      <c r="C8" s="58">
        <f>D8+E8+F8+G8+H8+I8+J8</f>
        <v>3</v>
      </c>
      <c r="D8" s="59">
        <v>2</v>
      </c>
      <c r="E8" s="59">
        <v>1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60">
        <f>U8+W8+X8+Y8+Z8</f>
        <v>587</v>
      </c>
      <c r="L8" s="59">
        <f>'на дому'!E9+дневное!E9</f>
        <v>147</v>
      </c>
      <c r="M8" s="59">
        <v>1</v>
      </c>
      <c r="N8" s="59">
        <v>0</v>
      </c>
      <c r="O8" s="59">
        <v>0</v>
      </c>
      <c r="P8" s="59">
        <v>15</v>
      </c>
      <c r="Q8" s="59">
        <v>15</v>
      </c>
      <c r="R8" s="59">
        <v>0</v>
      </c>
      <c r="S8" s="59">
        <v>0</v>
      </c>
      <c r="T8" s="59">
        <v>4</v>
      </c>
      <c r="U8" s="59">
        <v>325</v>
      </c>
      <c r="V8" s="59">
        <v>0</v>
      </c>
      <c r="W8" s="61">
        <v>262</v>
      </c>
      <c r="X8" s="59">
        <v>0</v>
      </c>
      <c r="Y8" s="59">
        <v>0</v>
      </c>
      <c r="Z8" s="59">
        <v>0</v>
      </c>
      <c r="AA8" s="61">
        <v>25</v>
      </c>
      <c r="AB8" s="61">
        <v>25</v>
      </c>
      <c r="AC8" s="61">
        <v>0</v>
      </c>
      <c r="AD8" s="59">
        <v>41</v>
      </c>
      <c r="AE8" s="59">
        <v>28</v>
      </c>
      <c r="AF8" s="61">
        <v>6</v>
      </c>
      <c r="AG8" s="61">
        <v>6</v>
      </c>
      <c r="AH8" s="61">
        <v>6</v>
      </c>
      <c r="AI8" s="59">
        <v>3</v>
      </c>
      <c r="AJ8" s="59">
        <v>0</v>
      </c>
      <c r="AK8" s="59">
        <v>0</v>
      </c>
      <c r="AL8" s="61">
        <v>1</v>
      </c>
      <c r="AM8" s="61">
        <v>0</v>
      </c>
      <c r="AN8" s="61">
        <v>0</v>
      </c>
      <c r="AO8" s="59">
        <v>180</v>
      </c>
      <c r="AP8" s="61">
        <v>120</v>
      </c>
      <c r="AQ8" s="59">
        <v>321</v>
      </c>
      <c r="AR8" s="59">
        <v>317</v>
      </c>
      <c r="AS8" s="61">
        <v>27</v>
      </c>
      <c r="AT8" s="61">
        <v>704</v>
      </c>
      <c r="AU8" s="61">
        <v>16</v>
      </c>
      <c r="AV8" s="61">
        <v>2557</v>
      </c>
      <c r="AW8" s="59">
        <v>371</v>
      </c>
      <c r="AX8" s="59">
        <v>6598</v>
      </c>
      <c r="AY8" s="62">
        <f>AZ8+BA8+BB8+BC8</f>
        <v>1015988.86</v>
      </c>
      <c r="AZ8" s="63">
        <v>985567.86</v>
      </c>
      <c r="BA8" s="64">
        <f>соц.такси!I9</f>
        <v>15101</v>
      </c>
      <c r="BB8" s="64">
        <f>соц.такси!L9</f>
        <v>15320</v>
      </c>
      <c r="BC8" s="64">
        <v>0</v>
      </c>
      <c r="BD8" s="63">
        <v>1025484.42</v>
      </c>
      <c r="BE8" s="65">
        <f>D8+E8+F8+G8+H8+I8+J8-C8</f>
        <v>0</v>
      </c>
      <c r="BF8" s="66">
        <f>U8+W8+X8+Y8+Z8-K8</f>
        <v>0</v>
      </c>
    </row>
    <row r="9" spans="1:91" s="73" customFormat="1" ht="38.25" customHeight="1">
      <c r="A9" s="68"/>
      <c r="B9" s="69" t="s">
        <v>74</v>
      </c>
      <c r="C9" s="70">
        <f t="shared" ref="C9:AH9" si="1">SUM(C8)</f>
        <v>3</v>
      </c>
      <c r="D9" s="71">
        <f t="shared" si="1"/>
        <v>2</v>
      </c>
      <c r="E9" s="71">
        <f t="shared" si="1"/>
        <v>1</v>
      </c>
      <c r="F9" s="71">
        <f t="shared" si="1"/>
        <v>0</v>
      </c>
      <c r="G9" s="71">
        <f t="shared" si="1"/>
        <v>0</v>
      </c>
      <c r="H9" s="71">
        <f t="shared" si="1"/>
        <v>0</v>
      </c>
      <c r="I9" s="71">
        <f t="shared" si="1"/>
        <v>0</v>
      </c>
      <c r="J9" s="71">
        <f t="shared" si="1"/>
        <v>0</v>
      </c>
      <c r="K9" s="71">
        <f t="shared" si="1"/>
        <v>587</v>
      </c>
      <c r="L9" s="71">
        <f t="shared" si="1"/>
        <v>147</v>
      </c>
      <c r="M9" s="71">
        <f t="shared" si="1"/>
        <v>1</v>
      </c>
      <c r="N9" s="71">
        <f t="shared" si="1"/>
        <v>0</v>
      </c>
      <c r="O9" s="71">
        <f t="shared" si="1"/>
        <v>0</v>
      </c>
      <c r="P9" s="71">
        <f t="shared" si="1"/>
        <v>15</v>
      </c>
      <c r="Q9" s="71">
        <f t="shared" si="1"/>
        <v>15</v>
      </c>
      <c r="R9" s="71">
        <f t="shared" si="1"/>
        <v>0</v>
      </c>
      <c r="S9" s="71">
        <f t="shared" si="1"/>
        <v>0</v>
      </c>
      <c r="T9" s="71">
        <f t="shared" si="1"/>
        <v>4</v>
      </c>
      <c r="U9" s="71">
        <f t="shared" si="1"/>
        <v>325</v>
      </c>
      <c r="V9" s="71">
        <f t="shared" si="1"/>
        <v>0</v>
      </c>
      <c r="W9" s="71">
        <f t="shared" si="1"/>
        <v>262</v>
      </c>
      <c r="X9" s="71">
        <f t="shared" si="1"/>
        <v>0</v>
      </c>
      <c r="Y9" s="71">
        <f t="shared" si="1"/>
        <v>0</v>
      </c>
      <c r="Z9" s="71">
        <f t="shared" si="1"/>
        <v>0</v>
      </c>
      <c r="AA9" s="71">
        <f t="shared" si="1"/>
        <v>25</v>
      </c>
      <c r="AB9" s="71">
        <f t="shared" si="1"/>
        <v>25</v>
      </c>
      <c r="AC9" s="71">
        <f t="shared" si="1"/>
        <v>0</v>
      </c>
      <c r="AD9" s="71">
        <f t="shared" si="1"/>
        <v>41</v>
      </c>
      <c r="AE9" s="71">
        <f t="shared" si="1"/>
        <v>28</v>
      </c>
      <c r="AF9" s="71">
        <f t="shared" si="1"/>
        <v>6</v>
      </c>
      <c r="AG9" s="71">
        <f t="shared" si="1"/>
        <v>6</v>
      </c>
      <c r="AH9" s="71">
        <f t="shared" si="1"/>
        <v>6</v>
      </c>
      <c r="AI9" s="71">
        <f t="shared" ref="AI9:BN9" si="2">SUM(AI8)</f>
        <v>3</v>
      </c>
      <c r="AJ9" s="71">
        <f t="shared" si="2"/>
        <v>0</v>
      </c>
      <c r="AK9" s="71">
        <f t="shared" si="2"/>
        <v>0</v>
      </c>
      <c r="AL9" s="71">
        <f t="shared" si="2"/>
        <v>1</v>
      </c>
      <c r="AM9" s="71">
        <f t="shared" si="2"/>
        <v>0</v>
      </c>
      <c r="AN9" s="71">
        <f t="shared" si="2"/>
        <v>0</v>
      </c>
      <c r="AO9" s="71">
        <f t="shared" si="2"/>
        <v>180</v>
      </c>
      <c r="AP9" s="71">
        <f t="shared" si="2"/>
        <v>120</v>
      </c>
      <c r="AQ9" s="71">
        <f t="shared" si="2"/>
        <v>321</v>
      </c>
      <c r="AR9" s="71">
        <f t="shared" si="2"/>
        <v>317</v>
      </c>
      <c r="AS9" s="71">
        <f t="shared" si="2"/>
        <v>27</v>
      </c>
      <c r="AT9" s="71">
        <f t="shared" si="2"/>
        <v>704</v>
      </c>
      <c r="AU9" s="71">
        <f t="shared" si="2"/>
        <v>16</v>
      </c>
      <c r="AV9" s="71">
        <f t="shared" si="2"/>
        <v>2557</v>
      </c>
      <c r="AW9" s="71">
        <f t="shared" si="2"/>
        <v>371</v>
      </c>
      <c r="AX9" s="71">
        <f t="shared" si="2"/>
        <v>6598</v>
      </c>
      <c r="AY9" s="72">
        <f t="shared" si="2"/>
        <v>1015988.86</v>
      </c>
      <c r="AZ9" s="72">
        <f t="shared" si="2"/>
        <v>985567.86</v>
      </c>
      <c r="BA9" s="72">
        <f t="shared" si="2"/>
        <v>15101</v>
      </c>
      <c r="BB9" s="72">
        <f t="shared" si="2"/>
        <v>15320</v>
      </c>
      <c r="BC9" s="72">
        <f t="shared" si="2"/>
        <v>0</v>
      </c>
      <c r="BD9" s="72">
        <f t="shared" si="2"/>
        <v>1025484.42</v>
      </c>
      <c r="BE9" s="65">
        <f>D9+E9+F9+G9+H9+I9+J9-C9</f>
        <v>0</v>
      </c>
      <c r="BF9" s="66">
        <f>U9+W9+X9+Y9+Z9-K9</f>
        <v>0</v>
      </c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7"/>
    </row>
    <row r="10" spans="1:91">
      <c r="B10" s="17"/>
      <c r="C10" s="17"/>
      <c r="D10" s="17"/>
      <c r="E10" s="17"/>
      <c r="F10" s="17"/>
      <c r="G10" s="17"/>
      <c r="H10" s="17"/>
      <c r="I10" s="17"/>
      <c r="J10" s="17"/>
      <c r="K10" s="74"/>
      <c r="L10" s="17"/>
      <c r="M10" s="17"/>
      <c r="N10" s="17"/>
      <c r="O10" s="17"/>
      <c r="P10" s="17"/>
      <c r="Q10" s="17"/>
      <c r="R10" s="17"/>
      <c r="S10" s="17"/>
      <c r="T10" s="17"/>
      <c r="U10" s="74"/>
      <c r="V10" s="74"/>
      <c r="W10" s="17"/>
      <c r="X10" s="17"/>
      <c r="Y10" s="17"/>
      <c r="Z10" s="15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S10" s="17"/>
      <c r="AT10" s="17"/>
      <c r="AU10" s="17"/>
      <c r="AV10" s="17"/>
      <c r="AW10" s="17"/>
      <c r="AX10" s="17"/>
    </row>
    <row r="11" spans="1:91">
      <c r="B11" s="17"/>
      <c r="C11" s="74"/>
      <c r="D11" s="74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S11" s="17"/>
      <c r="AT11" s="17"/>
      <c r="AU11" s="17"/>
      <c r="AV11" s="17"/>
      <c r="AW11" s="17"/>
      <c r="AX11" s="17"/>
    </row>
    <row r="12" spans="1:91"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S12" s="17"/>
      <c r="AT12" s="17"/>
      <c r="AU12" s="17"/>
      <c r="AV12" s="17"/>
      <c r="AW12" s="17"/>
      <c r="AX12" s="17"/>
    </row>
    <row r="13" spans="1:91"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S13" s="17"/>
      <c r="AT13" s="17"/>
      <c r="AU13" s="17"/>
      <c r="AV13" s="17"/>
      <c r="AW13" s="17"/>
      <c r="AX13" s="17"/>
    </row>
    <row r="14" spans="1:91">
      <c r="B14" s="75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S14" s="17"/>
      <c r="AT14" s="17"/>
      <c r="AU14" s="17"/>
      <c r="AV14" s="17"/>
      <c r="AW14" s="17"/>
      <c r="AX14" s="17"/>
    </row>
    <row r="15" spans="1:91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S15" s="17"/>
      <c r="AT15" s="17"/>
      <c r="AU15" s="17"/>
      <c r="AV15" s="17"/>
      <c r="AW15" s="17"/>
      <c r="AX15" s="17"/>
    </row>
    <row r="16" spans="1:91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S16" s="17"/>
      <c r="AT16" s="17"/>
      <c r="AU16" s="17"/>
      <c r="AV16" s="17"/>
      <c r="AW16" s="17"/>
      <c r="AX16" s="17"/>
    </row>
    <row r="17" spans="2:50"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S17" s="17"/>
      <c r="AT17" s="17"/>
      <c r="AU17" s="17"/>
      <c r="AV17" s="17"/>
      <c r="AW17" s="17"/>
      <c r="AX17" s="17"/>
    </row>
    <row r="18" spans="2:50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S18" s="17"/>
      <c r="AT18" s="17"/>
      <c r="AU18" s="17"/>
      <c r="AV18" s="17"/>
      <c r="AW18" s="17"/>
      <c r="AX18" s="17"/>
    </row>
    <row r="19" spans="2:50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S19" s="17"/>
      <c r="AT19" s="17"/>
      <c r="AU19" s="17"/>
      <c r="AV19" s="17"/>
      <c r="AW19" s="17"/>
      <c r="AX19" s="17"/>
    </row>
    <row r="20" spans="2:50"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S20" s="17"/>
      <c r="AT20" s="17"/>
      <c r="AU20" s="17"/>
      <c r="AV20" s="17"/>
      <c r="AW20" s="17"/>
      <c r="AX20" s="17"/>
    </row>
    <row r="21" spans="2:50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S21" s="17"/>
      <c r="AT21" s="17"/>
      <c r="AU21" s="17"/>
      <c r="AV21" s="17"/>
      <c r="AW21" s="17"/>
      <c r="AX21" s="17"/>
    </row>
    <row r="22" spans="2:50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S22" s="17"/>
      <c r="AT22" s="17"/>
      <c r="AU22" s="17"/>
      <c r="AV22" s="17"/>
      <c r="AW22" s="17"/>
      <c r="AX22" s="17"/>
    </row>
    <row r="23" spans="2:50"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S23" s="17"/>
      <c r="AT23" s="17"/>
      <c r="AU23" s="17"/>
      <c r="AV23" s="17"/>
      <c r="AW23" s="17"/>
      <c r="AX23" s="17"/>
    </row>
    <row r="24" spans="2:50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S24" s="17"/>
      <c r="AT24" s="17"/>
      <c r="AU24" s="17"/>
      <c r="AV24" s="17"/>
      <c r="AW24" s="17"/>
      <c r="AX24" s="17"/>
    </row>
    <row r="25" spans="2:50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S25" s="17"/>
      <c r="AT25" s="17"/>
      <c r="AU25" s="17"/>
      <c r="AV25" s="17"/>
      <c r="AW25" s="17"/>
      <c r="AX25" s="17"/>
    </row>
    <row r="26" spans="2:50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S26" s="17"/>
      <c r="AT26" s="17"/>
      <c r="AU26" s="17"/>
      <c r="AV26" s="17"/>
      <c r="AW26" s="17"/>
      <c r="AX26" s="17"/>
    </row>
    <row r="27" spans="2:50"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S27" s="17"/>
      <c r="AT27" s="17"/>
      <c r="AU27" s="17"/>
      <c r="AV27" s="17"/>
      <c r="AW27" s="17"/>
      <c r="AX27" s="17"/>
    </row>
    <row r="28" spans="2:50"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S28" s="17"/>
      <c r="AT28" s="17"/>
      <c r="AU28" s="17"/>
      <c r="AV28" s="17"/>
      <c r="AW28" s="17"/>
      <c r="AX28" s="17"/>
    </row>
    <row r="29" spans="2:50">
      <c r="C29" s="17"/>
      <c r="D29" s="17"/>
      <c r="E29" s="17"/>
      <c r="F29" s="17"/>
      <c r="G29" s="17"/>
      <c r="H29" s="17"/>
      <c r="I29" s="17"/>
      <c r="J29" s="17"/>
      <c r="K29" s="17"/>
    </row>
    <row r="30" spans="2:50">
      <c r="C30" s="17"/>
      <c r="D30" s="17"/>
      <c r="E30" s="17"/>
      <c r="F30" s="17"/>
      <c r="G30" s="17"/>
      <c r="H30" s="17"/>
      <c r="I30" s="17"/>
      <c r="J30" s="17"/>
      <c r="K30" s="17"/>
    </row>
    <row r="31" spans="2:50">
      <c r="C31" s="17"/>
      <c r="D31" s="17"/>
      <c r="E31" s="17"/>
      <c r="F31" s="17"/>
      <c r="G31" s="17"/>
      <c r="H31" s="17"/>
      <c r="I31" s="17"/>
      <c r="J31" s="17"/>
      <c r="K31" s="17"/>
    </row>
    <row r="32" spans="2:50">
      <c r="C32" s="17"/>
      <c r="D32" s="17"/>
      <c r="E32" s="17"/>
      <c r="F32" s="17"/>
      <c r="G32" s="17"/>
      <c r="H32" s="17"/>
      <c r="I32" s="17"/>
      <c r="J32" s="17"/>
      <c r="K32" s="17"/>
    </row>
    <row r="33" spans="3:11">
      <c r="C33" s="17"/>
      <c r="D33" s="17"/>
      <c r="E33" s="17"/>
      <c r="F33" s="17"/>
      <c r="G33" s="17"/>
      <c r="H33" s="17"/>
      <c r="I33" s="17"/>
      <c r="J33" s="17"/>
      <c r="K33" s="17"/>
    </row>
    <row r="34" spans="3:11">
      <c r="C34" s="17"/>
      <c r="D34" s="17"/>
      <c r="E34" s="17"/>
      <c r="F34" s="17"/>
      <c r="G34" s="17"/>
      <c r="H34" s="17"/>
      <c r="I34" s="17"/>
      <c r="J34" s="17"/>
      <c r="K34" s="17"/>
    </row>
    <row r="35" spans="3:11">
      <c r="C35" s="17"/>
      <c r="D35" s="17"/>
      <c r="E35" s="17"/>
      <c r="F35" s="17"/>
      <c r="G35" s="17"/>
      <c r="H35" s="17"/>
      <c r="I35" s="17"/>
      <c r="J35" s="17"/>
      <c r="K35" s="17"/>
    </row>
    <row r="36" spans="3:11">
      <c r="C36" s="17"/>
      <c r="D36" s="17"/>
      <c r="E36" s="17"/>
      <c r="F36" s="17"/>
      <c r="G36" s="17"/>
      <c r="H36" s="17"/>
      <c r="I36" s="17"/>
      <c r="J36" s="17"/>
      <c r="K36" s="17"/>
    </row>
    <row r="37" spans="3:11">
      <c r="C37" s="17"/>
      <c r="D37" s="17"/>
      <c r="E37" s="17"/>
      <c r="F37" s="17"/>
      <c r="G37" s="17"/>
      <c r="H37" s="17"/>
      <c r="I37" s="17"/>
      <c r="J37" s="17"/>
      <c r="K37" s="17"/>
    </row>
    <row r="38" spans="3:11">
      <c r="C38" s="17"/>
      <c r="D38" s="17"/>
      <c r="E38" s="17"/>
      <c r="F38" s="17"/>
      <c r="G38" s="17"/>
      <c r="H38" s="17"/>
      <c r="I38" s="17"/>
      <c r="J38" s="17"/>
      <c r="K38" s="17"/>
    </row>
    <row r="39" spans="3:11">
      <c r="C39" s="17"/>
      <c r="D39" s="17"/>
      <c r="E39" s="17"/>
      <c r="F39" s="17"/>
      <c r="G39" s="17"/>
      <c r="H39" s="17"/>
      <c r="I39" s="17"/>
      <c r="J39" s="17"/>
      <c r="K39" s="17"/>
    </row>
    <row r="40" spans="3:11">
      <c r="C40" s="17"/>
      <c r="D40" s="17"/>
      <c r="E40" s="17"/>
      <c r="F40" s="17"/>
      <c r="G40" s="17"/>
      <c r="H40" s="17"/>
      <c r="I40" s="17"/>
      <c r="J40" s="17"/>
      <c r="K40" s="17"/>
    </row>
    <row r="41" spans="3:11">
      <c r="C41" s="17"/>
      <c r="D41" s="17"/>
      <c r="E41" s="17"/>
      <c r="F41" s="17"/>
      <c r="G41" s="17"/>
      <c r="H41" s="17"/>
      <c r="I41" s="17"/>
      <c r="J41" s="17"/>
      <c r="K41" s="17"/>
    </row>
    <row r="42" spans="3:11">
      <c r="C42" s="17"/>
      <c r="D42" s="17"/>
      <c r="E42" s="17"/>
      <c r="F42" s="17"/>
      <c r="G42" s="17"/>
      <c r="H42" s="17"/>
      <c r="I42" s="17"/>
      <c r="J42" s="17"/>
      <c r="K42" s="17"/>
    </row>
    <row r="43" spans="3:11">
      <c r="C43" s="17"/>
      <c r="D43" s="17"/>
      <c r="E43" s="17"/>
      <c r="F43" s="17"/>
      <c r="G43" s="17"/>
      <c r="H43" s="17"/>
      <c r="I43" s="17"/>
      <c r="J43" s="17"/>
      <c r="K43" s="17"/>
    </row>
    <row r="44" spans="3:11">
      <c r="C44" s="17"/>
      <c r="D44" s="17"/>
      <c r="E44" s="17"/>
      <c r="F44" s="17"/>
      <c r="G44" s="17"/>
      <c r="H44" s="17"/>
      <c r="I44" s="17"/>
      <c r="J44" s="17"/>
      <c r="K44" s="17"/>
    </row>
    <row r="45" spans="3:11">
      <c r="C45" s="17"/>
      <c r="D45" s="17"/>
      <c r="E45" s="17"/>
      <c r="F45" s="17"/>
      <c r="G45" s="17"/>
      <c r="H45" s="17"/>
      <c r="I45" s="17"/>
      <c r="J45" s="17"/>
      <c r="K45" s="17"/>
    </row>
    <row r="46" spans="3:11">
      <c r="C46" s="17"/>
      <c r="D46" s="17"/>
      <c r="E46" s="17"/>
      <c r="F46" s="17"/>
      <c r="G46" s="17"/>
      <c r="H46" s="17"/>
      <c r="I46" s="17"/>
      <c r="J46" s="17"/>
      <c r="K46" s="17"/>
    </row>
    <row r="47" spans="3:11">
      <c r="C47" s="17"/>
      <c r="D47" s="17"/>
      <c r="E47" s="17"/>
      <c r="F47" s="17"/>
      <c r="G47" s="17"/>
      <c r="H47" s="17"/>
      <c r="I47" s="17"/>
      <c r="J47" s="17"/>
      <c r="K47" s="17"/>
    </row>
    <row r="48" spans="3:11">
      <c r="C48" s="15"/>
      <c r="H48" s="17"/>
      <c r="I48" s="17"/>
      <c r="J48" s="17"/>
      <c r="K48" s="17"/>
    </row>
    <row r="49" spans="3:11">
      <c r="C49" s="15"/>
      <c r="H49" s="17"/>
      <c r="I49" s="17"/>
      <c r="J49" s="17"/>
      <c r="K49" s="17"/>
    </row>
    <row r="50" spans="3:11">
      <c r="C50" s="15"/>
      <c r="H50" s="17"/>
      <c r="I50" s="17"/>
      <c r="J50" s="17"/>
      <c r="K50" s="17"/>
    </row>
    <row r="51" spans="3:11">
      <c r="C51" s="15"/>
      <c r="H51" s="17"/>
      <c r="I51" s="17"/>
      <c r="J51" s="17"/>
      <c r="K51" s="17"/>
    </row>
    <row r="52" spans="3:11">
      <c r="C52" s="15"/>
      <c r="H52" s="17"/>
      <c r="I52" s="17"/>
      <c r="J52" s="17"/>
      <c r="K52" s="17"/>
    </row>
    <row r="53" spans="3:11">
      <c r="C53" s="15"/>
      <c r="H53" s="17"/>
      <c r="I53" s="17"/>
      <c r="J53" s="17"/>
      <c r="K53" s="17"/>
    </row>
    <row r="54" spans="3:11">
      <c r="C54" s="15"/>
      <c r="H54" s="17"/>
      <c r="I54" s="17"/>
      <c r="J54" s="17"/>
      <c r="K54" s="17"/>
    </row>
    <row r="55" spans="3:11">
      <c r="C55" s="15"/>
      <c r="H55" s="17"/>
      <c r="I55" s="17"/>
      <c r="J55" s="17"/>
      <c r="K55" s="17"/>
    </row>
    <row r="56" spans="3:11">
      <c r="C56" s="15"/>
      <c r="H56" s="17"/>
      <c r="I56" s="17"/>
      <c r="J56" s="17"/>
      <c r="K56" s="17"/>
    </row>
    <row r="57" spans="3:11">
      <c r="C57" s="15"/>
      <c r="H57" s="17"/>
      <c r="I57" s="17"/>
      <c r="J57" s="17"/>
      <c r="K57" s="17"/>
    </row>
    <row r="58" spans="3:11">
      <c r="C58" s="15"/>
      <c r="H58" s="17"/>
      <c r="I58" s="17"/>
      <c r="J58" s="17"/>
      <c r="K58" s="17"/>
    </row>
    <row r="59" spans="3:11">
      <c r="C59" s="15"/>
      <c r="H59" s="17"/>
      <c r="I59" s="17"/>
      <c r="J59" s="17"/>
      <c r="K59" s="17"/>
    </row>
    <row r="60" spans="3:11">
      <c r="C60" s="15"/>
      <c r="H60" s="17"/>
      <c r="I60" s="17"/>
      <c r="J60" s="17"/>
      <c r="K60" s="17"/>
    </row>
    <row r="61" spans="3:11">
      <c r="C61" s="15"/>
      <c r="H61" s="17"/>
      <c r="I61" s="17"/>
      <c r="J61" s="17"/>
      <c r="K61" s="17"/>
    </row>
    <row r="62" spans="3:11">
      <c r="C62" s="15"/>
      <c r="H62" s="17"/>
      <c r="I62" s="17"/>
      <c r="J62" s="17"/>
      <c r="K62" s="17"/>
    </row>
    <row r="63" spans="3:11">
      <c r="C63" s="15"/>
      <c r="H63" s="17"/>
      <c r="I63" s="17"/>
      <c r="J63" s="17"/>
      <c r="K63" s="17"/>
    </row>
    <row r="64" spans="3:11">
      <c r="C64" s="15"/>
      <c r="H64" s="17"/>
      <c r="I64" s="17"/>
      <c r="J64" s="17"/>
      <c r="K64" s="17"/>
    </row>
    <row r="65" spans="3:14">
      <c r="C65" s="15"/>
      <c r="H65" s="17"/>
      <c r="I65" s="17"/>
      <c r="J65" s="17"/>
      <c r="K65" s="17"/>
      <c r="L65" s="17"/>
      <c r="M65" s="17"/>
      <c r="N65" s="17"/>
    </row>
    <row r="66" spans="3:14">
      <c r="C66" s="15"/>
      <c r="H66" s="17"/>
      <c r="I66" s="17"/>
      <c r="J66" s="17"/>
      <c r="K66" s="17"/>
      <c r="L66" s="17"/>
      <c r="M66" s="17"/>
      <c r="N66" s="17"/>
    </row>
    <row r="67" spans="3:14">
      <c r="C67" s="15"/>
      <c r="H67" s="17"/>
      <c r="I67" s="17"/>
      <c r="J67" s="17"/>
      <c r="K67" s="17"/>
      <c r="L67" s="17"/>
      <c r="M67" s="17"/>
      <c r="N67" s="17"/>
    </row>
    <row r="68" spans="3:14">
      <c r="C68" s="15"/>
      <c r="H68" s="17"/>
      <c r="I68" s="17"/>
      <c r="J68" s="17"/>
      <c r="K68" s="17"/>
      <c r="L68" s="17"/>
      <c r="M68" s="17"/>
      <c r="N68" s="17"/>
    </row>
    <row r="69" spans="3:14">
      <c r="C69" s="15"/>
      <c r="H69" s="17"/>
      <c r="I69" s="17"/>
      <c r="J69" s="17"/>
      <c r="K69" s="17"/>
      <c r="L69" s="17"/>
      <c r="M69" s="17"/>
      <c r="N69" s="17"/>
    </row>
    <row r="70" spans="3:14">
      <c r="C70" s="15"/>
      <c r="H70" s="17"/>
      <c r="I70" s="17"/>
      <c r="J70" s="17"/>
      <c r="K70" s="17"/>
      <c r="L70" s="17"/>
      <c r="M70" s="17"/>
      <c r="N70" s="17"/>
    </row>
    <row r="71" spans="3:14">
      <c r="C71" s="15"/>
      <c r="H71" s="17"/>
      <c r="I71" s="17"/>
      <c r="J71" s="17"/>
      <c r="K71" s="17"/>
      <c r="L71" s="17"/>
      <c r="M71" s="17"/>
      <c r="N71" s="17"/>
    </row>
    <row r="72" spans="3:14">
      <c r="C72" s="15"/>
      <c r="H72" s="17"/>
      <c r="I72" s="17"/>
      <c r="J72" s="17"/>
      <c r="K72" s="17"/>
      <c r="L72" s="17"/>
      <c r="M72" s="17"/>
      <c r="N72" s="17"/>
    </row>
    <row r="73" spans="3:14">
      <c r="C73" s="15"/>
      <c r="H73" s="17"/>
      <c r="I73" s="17"/>
      <c r="J73" s="17"/>
      <c r="K73" s="17"/>
      <c r="L73" s="17"/>
      <c r="M73" s="17"/>
      <c r="N73" s="17"/>
    </row>
    <row r="74" spans="3:14">
      <c r="C74" s="15"/>
      <c r="H74" s="17"/>
      <c r="I74" s="17"/>
      <c r="J74" s="17"/>
      <c r="K74" s="17"/>
      <c r="L74" s="17"/>
      <c r="M74" s="17"/>
      <c r="N74" s="17"/>
    </row>
    <row r="75" spans="3:14">
      <c r="C75" s="15"/>
      <c r="H75" s="17"/>
      <c r="I75" s="17"/>
      <c r="J75" s="17"/>
      <c r="K75" s="17"/>
      <c r="L75" s="17"/>
      <c r="M75" s="17"/>
      <c r="N75" s="17"/>
    </row>
    <row r="76" spans="3:14">
      <c r="C76" s="15"/>
      <c r="H76" s="17"/>
      <c r="I76" s="17"/>
      <c r="J76" s="17"/>
      <c r="K76" s="17"/>
      <c r="L76" s="17"/>
      <c r="M76" s="17"/>
      <c r="N76" s="17"/>
    </row>
    <row r="77" spans="3:14">
      <c r="C77" s="15"/>
      <c r="H77" s="17"/>
      <c r="I77" s="17"/>
      <c r="J77" s="17"/>
      <c r="K77" s="17"/>
      <c r="L77" s="17"/>
      <c r="M77" s="17"/>
      <c r="N77" s="17"/>
    </row>
    <row r="78" spans="3:14">
      <c r="C78" s="15"/>
      <c r="H78" s="17"/>
      <c r="I78" s="17"/>
      <c r="J78" s="17"/>
      <c r="K78" s="17"/>
      <c r="L78" s="17"/>
      <c r="M78" s="17"/>
      <c r="N78" s="17"/>
    </row>
    <row r="79" spans="3:14">
      <c r="C79" s="15"/>
      <c r="H79" s="17"/>
      <c r="I79" s="17"/>
      <c r="J79" s="17"/>
      <c r="K79" s="17"/>
      <c r="L79" s="17"/>
      <c r="M79" s="17"/>
      <c r="N79" s="17"/>
    </row>
    <row r="80" spans="3:14">
      <c r="C80" s="15"/>
      <c r="H80" s="17"/>
      <c r="I80" s="17"/>
      <c r="J80" s="17"/>
      <c r="K80" s="17"/>
      <c r="L80" s="17"/>
      <c r="M80" s="17"/>
      <c r="N80" s="17"/>
    </row>
    <row r="81" spans="3:14">
      <c r="C81" s="15"/>
      <c r="H81" s="17"/>
      <c r="I81" s="17"/>
      <c r="J81" s="17"/>
      <c r="K81" s="17"/>
      <c r="L81" s="17"/>
      <c r="M81" s="17"/>
      <c r="N81" s="17"/>
    </row>
    <row r="82" spans="3:14">
      <c r="C82" s="15"/>
      <c r="H82" s="17"/>
      <c r="I82" s="17"/>
      <c r="J82" s="17"/>
      <c r="K82" s="17"/>
      <c r="L82" s="17"/>
      <c r="M82" s="17"/>
      <c r="N82" s="17"/>
    </row>
    <row r="83" spans="3:14">
      <c r="C83" s="15"/>
      <c r="H83" s="17"/>
      <c r="I83" s="17"/>
      <c r="J83" s="17"/>
      <c r="K83" s="17"/>
      <c r="L83" s="17"/>
      <c r="M83" s="17"/>
      <c r="N83" s="17"/>
    </row>
    <row r="84" spans="3:14">
      <c r="C84" s="15"/>
      <c r="H84" s="17"/>
      <c r="I84" s="17"/>
      <c r="J84" s="17"/>
      <c r="K84" s="17"/>
      <c r="L84" s="17"/>
      <c r="M84" s="17"/>
      <c r="N84" s="17"/>
    </row>
    <row r="85" spans="3:14">
      <c r="C85" s="15"/>
      <c r="H85" s="17"/>
      <c r="I85" s="17"/>
      <c r="J85" s="17"/>
      <c r="K85" s="17"/>
      <c r="L85" s="17"/>
      <c r="M85" s="17"/>
      <c r="N85" s="17"/>
    </row>
    <row r="86" spans="3:14">
      <c r="C86" s="15"/>
      <c r="H86" s="17"/>
      <c r="I86" s="17"/>
      <c r="J86" s="17"/>
      <c r="K86" s="17"/>
      <c r="L86" s="17"/>
      <c r="M86" s="17"/>
      <c r="N86" s="17"/>
    </row>
    <row r="87" spans="3:14">
      <c r="C87" s="15"/>
      <c r="H87" s="17"/>
      <c r="I87" s="17"/>
      <c r="J87" s="17"/>
      <c r="K87" s="17"/>
      <c r="L87" s="17"/>
      <c r="M87" s="17"/>
      <c r="N87" s="17"/>
    </row>
    <row r="88" spans="3:14">
      <c r="C88" s="15"/>
      <c r="H88" s="17"/>
      <c r="I88" s="17"/>
      <c r="J88" s="17"/>
      <c r="K88" s="17"/>
      <c r="L88" s="17"/>
      <c r="M88" s="17"/>
      <c r="N88" s="17"/>
    </row>
    <row r="89" spans="3:14">
      <c r="C89" s="15"/>
      <c r="H89" s="17"/>
      <c r="I89" s="17"/>
      <c r="J89" s="17"/>
      <c r="K89" s="17"/>
      <c r="L89" s="17"/>
      <c r="M89" s="17"/>
      <c r="N89" s="17"/>
    </row>
    <row r="90" spans="3:14">
      <c r="C90" s="15"/>
      <c r="H90" s="17"/>
      <c r="I90" s="17"/>
      <c r="J90" s="17"/>
      <c r="K90" s="17"/>
      <c r="L90" s="17"/>
      <c r="M90" s="17"/>
      <c r="N90" s="17"/>
    </row>
    <row r="91" spans="3:14">
      <c r="C91" s="15"/>
      <c r="H91" s="17"/>
      <c r="I91" s="17"/>
      <c r="J91" s="17"/>
      <c r="K91" s="17"/>
      <c r="L91" s="17"/>
      <c r="M91" s="17"/>
      <c r="N91" s="17"/>
    </row>
    <row r="92" spans="3:14">
      <c r="C92" s="15"/>
      <c r="H92" s="17"/>
      <c r="I92" s="17"/>
      <c r="J92" s="17"/>
      <c r="K92" s="17"/>
      <c r="L92" s="17"/>
      <c r="M92" s="17"/>
      <c r="N92" s="17"/>
    </row>
    <row r="93" spans="3:14">
      <c r="C93" s="15"/>
      <c r="H93" s="17"/>
      <c r="I93" s="17"/>
      <c r="J93" s="17"/>
      <c r="K93" s="17"/>
      <c r="L93" s="17"/>
      <c r="M93" s="17"/>
      <c r="N93" s="17"/>
    </row>
    <row r="94" spans="3:14">
      <c r="C94" s="15"/>
      <c r="H94" s="17"/>
      <c r="I94" s="17"/>
      <c r="J94" s="17"/>
      <c r="K94" s="17"/>
      <c r="L94" s="17"/>
      <c r="M94" s="17"/>
      <c r="N94" s="17"/>
    </row>
    <row r="95" spans="3:14">
      <c r="C95" s="15"/>
      <c r="H95" s="17"/>
      <c r="I95" s="17"/>
      <c r="J95" s="17"/>
      <c r="K95" s="17"/>
      <c r="L95" s="17"/>
      <c r="M95" s="17"/>
      <c r="N95" s="17"/>
    </row>
    <row r="96" spans="3:14">
      <c r="C96" s="15"/>
      <c r="H96" s="17"/>
      <c r="I96" s="17"/>
      <c r="J96" s="17"/>
      <c r="K96" s="17"/>
      <c r="L96" s="17"/>
      <c r="M96" s="17"/>
      <c r="N96" s="17"/>
    </row>
    <row r="97" spans="3:14">
      <c r="C97" s="15"/>
      <c r="H97" s="17"/>
      <c r="I97" s="17"/>
      <c r="J97" s="17"/>
      <c r="K97" s="17"/>
      <c r="L97" s="17"/>
      <c r="M97" s="17"/>
      <c r="N97" s="17"/>
    </row>
    <row r="98" spans="3:14">
      <c r="C98" s="15"/>
      <c r="H98" s="17"/>
      <c r="I98" s="17"/>
      <c r="J98" s="17"/>
      <c r="K98" s="17"/>
      <c r="L98" s="17"/>
      <c r="M98" s="17"/>
      <c r="N98" s="17"/>
    </row>
    <row r="99" spans="3:14">
      <c r="C99" s="15"/>
      <c r="H99" s="17"/>
      <c r="I99" s="17"/>
      <c r="J99" s="17"/>
      <c r="K99" s="17"/>
      <c r="L99" s="17"/>
      <c r="M99" s="17"/>
      <c r="N99" s="17"/>
    </row>
    <row r="100" spans="3:14">
      <c r="C100" s="15"/>
      <c r="H100" s="17"/>
      <c r="I100" s="17"/>
      <c r="J100" s="17"/>
      <c r="K100" s="17"/>
      <c r="L100" s="17"/>
      <c r="M100" s="17"/>
      <c r="N100" s="17"/>
    </row>
    <row r="101" spans="3:14">
      <c r="C101" s="15"/>
      <c r="H101" s="17"/>
      <c r="I101" s="17"/>
      <c r="J101" s="17"/>
      <c r="K101" s="17"/>
      <c r="L101" s="17"/>
      <c r="M101" s="17"/>
      <c r="N101" s="17"/>
    </row>
    <row r="102" spans="3:14">
      <c r="C102" s="15"/>
      <c r="H102" s="17"/>
      <c r="I102" s="17"/>
      <c r="J102" s="17"/>
      <c r="K102" s="17"/>
      <c r="L102" s="17"/>
      <c r="M102" s="17"/>
      <c r="N102" s="17"/>
    </row>
    <row r="103" spans="3:14">
      <c r="C103" s="15"/>
      <c r="H103" s="17"/>
      <c r="I103" s="17"/>
      <c r="J103" s="17"/>
      <c r="K103" s="17"/>
      <c r="L103" s="17"/>
      <c r="M103" s="17"/>
      <c r="N103" s="17"/>
    </row>
    <row r="104" spans="3:14">
      <c r="C104" s="15"/>
      <c r="H104" s="17"/>
      <c r="I104" s="17"/>
      <c r="J104" s="17"/>
      <c r="K104" s="17"/>
      <c r="L104" s="17"/>
      <c r="M104" s="17"/>
      <c r="N104" s="17"/>
    </row>
    <row r="105" spans="3:14">
      <c r="C105" s="15"/>
      <c r="H105" s="17"/>
      <c r="I105" s="17"/>
      <c r="J105" s="17"/>
      <c r="K105" s="17"/>
      <c r="L105" s="17"/>
      <c r="M105" s="17"/>
      <c r="N105" s="17"/>
    </row>
    <row r="106" spans="3:14">
      <c r="C106" s="15"/>
      <c r="H106" s="17"/>
      <c r="I106" s="17"/>
      <c r="J106" s="17"/>
      <c r="K106" s="17"/>
      <c r="L106" s="17"/>
      <c r="M106" s="17"/>
      <c r="N106" s="17"/>
    </row>
    <row r="107" spans="3:14">
      <c r="C107" s="15"/>
      <c r="H107" s="17"/>
      <c r="I107" s="17"/>
      <c r="J107" s="17"/>
      <c r="K107" s="17"/>
      <c r="L107" s="17"/>
      <c r="M107" s="17"/>
      <c r="N107" s="17"/>
    </row>
    <row r="108" spans="3:14">
      <c r="C108" s="15"/>
      <c r="H108" s="17"/>
      <c r="I108" s="17"/>
      <c r="J108" s="17"/>
      <c r="K108" s="17"/>
      <c r="L108" s="17"/>
      <c r="M108" s="17"/>
      <c r="N108" s="17"/>
    </row>
    <row r="109" spans="3:14">
      <c r="C109" s="15"/>
      <c r="H109" s="17"/>
      <c r="I109" s="17"/>
      <c r="J109" s="17"/>
      <c r="K109" s="17"/>
      <c r="L109" s="17"/>
      <c r="M109" s="17"/>
      <c r="N109" s="17"/>
    </row>
    <row r="110" spans="3:14">
      <c r="C110" s="15"/>
      <c r="H110" s="17"/>
      <c r="I110" s="17"/>
      <c r="J110" s="17"/>
      <c r="K110" s="17"/>
      <c r="L110" s="17"/>
      <c r="M110" s="17"/>
      <c r="N110" s="17"/>
    </row>
    <row r="111" spans="3:14">
      <c r="C111" s="15"/>
      <c r="H111" s="17"/>
      <c r="I111" s="17"/>
      <c r="J111" s="17"/>
      <c r="K111" s="17"/>
      <c r="L111" s="17"/>
      <c r="M111" s="17"/>
      <c r="N111" s="17"/>
    </row>
    <row r="112" spans="3:14">
      <c r="C112" s="15"/>
      <c r="H112" s="17"/>
      <c r="I112" s="17"/>
      <c r="J112" s="17"/>
      <c r="K112" s="17"/>
      <c r="L112" s="17"/>
      <c r="M112" s="17"/>
      <c r="N112" s="17"/>
    </row>
    <row r="113" spans="3:14">
      <c r="C113" s="15"/>
      <c r="H113" s="17"/>
      <c r="I113" s="17"/>
      <c r="J113" s="17"/>
      <c r="K113" s="17"/>
      <c r="L113" s="17"/>
      <c r="M113" s="17"/>
      <c r="N113" s="17"/>
    </row>
    <row r="114" spans="3:14">
      <c r="C114" s="15"/>
      <c r="H114" s="17"/>
      <c r="I114" s="17"/>
      <c r="J114" s="17"/>
      <c r="K114" s="17"/>
      <c r="L114" s="17"/>
      <c r="M114" s="17"/>
      <c r="N114" s="17"/>
    </row>
    <row r="115" spans="3:14">
      <c r="C115" s="15"/>
      <c r="H115" s="17"/>
      <c r="I115" s="17"/>
      <c r="J115" s="17"/>
      <c r="K115" s="17"/>
      <c r="L115" s="17"/>
      <c r="M115" s="17"/>
      <c r="N115" s="17"/>
    </row>
    <row r="116" spans="3:14">
      <c r="C116" s="15"/>
      <c r="H116" s="17"/>
      <c r="I116" s="17"/>
      <c r="J116" s="17"/>
      <c r="K116" s="17"/>
      <c r="L116" s="17"/>
      <c r="M116" s="17"/>
      <c r="N116" s="17"/>
    </row>
    <row r="117" spans="3:14">
      <c r="C117" s="15"/>
      <c r="H117" s="17"/>
      <c r="I117" s="17"/>
      <c r="J117" s="17"/>
      <c r="K117" s="17"/>
      <c r="L117" s="17"/>
      <c r="M117" s="17"/>
      <c r="N117" s="17"/>
    </row>
    <row r="118" spans="3:14">
      <c r="C118" s="15"/>
      <c r="H118" s="17"/>
      <c r="I118" s="17"/>
      <c r="J118" s="17"/>
      <c r="K118" s="17"/>
      <c r="L118" s="17"/>
      <c r="M118" s="17"/>
      <c r="N118" s="17"/>
    </row>
    <row r="119" spans="3:14">
      <c r="C119" s="15"/>
      <c r="H119" s="17"/>
      <c r="I119" s="17"/>
      <c r="J119" s="17"/>
      <c r="K119" s="17"/>
      <c r="L119" s="17"/>
      <c r="M119" s="17"/>
      <c r="N119" s="17"/>
    </row>
    <row r="120" spans="3:14">
      <c r="C120" s="15"/>
      <c r="H120" s="17"/>
      <c r="I120" s="17"/>
      <c r="J120" s="17"/>
      <c r="K120" s="17"/>
      <c r="L120" s="17"/>
      <c r="M120" s="17"/>
      <c r="N120" s="17"/>
    </row>
    <row r="121" spans="3:14">
      <c r="C121" s="15"/>
      <c r="H121" s="17"/>
      <c r="I121" s="17"/>
      <c r="J121" s="17"/>
      <c r="K121" s="17"/>
      <c r="L121" s="17"/>
      <c r="M121" s="17"/>
      <c r="N121" s="17"/>
    </row>
    <row r="122" spans="3:14">
      <c r="C122" s="15"/>
      <c r="H122" s="17"/>
      <c r="I122" s="17"/>
      <c r="J122" s="17"/>
      <c r="K122" s="17"/>
      <c r="L122" s="17"/>
      <c r="M122" s="17"/>
      <c r="N122" s="17"/>
    </row>
    <row r="123" spans="3:14">
      <c r="C123" s="15"/>
      <c r="H123" s="17"/>
      <c r="I123" s="17"/>
      <c r="J123" s="17"/>
      <c r="K123" s="17"/>
      <c r="L123" s="17"/>
      <c r="M123" s="17"/>
      <c r="N123" s="17"/>
    </row>
    <row r="124" spans="3:14">
      <c r="C124" s="15"/>
      <c r="H124" s="17"/>
      <c r="I124" s="17"/>
      <c r="J124" s="17"/>
      <c r="K124" s="17"/>
      <c r="L124" s="17"/>
      <c r="M124" s="17"/>
      <c r="N124" s="17"/>
    </row>
    <row r="125" spans="3:14">
      <c r="C125" s="15"/>
      <c r="H125" s="17"/>
      <c r="I125" s="17"/>
      <c r="J125" s="17"/>
      <c r="K125" s="17"/>
      <c r="L125" s="17"/>
      <c r="M125" s="17"/>
      <c r="N125" s="17"/>
    </row>
    <row r="126" spans="3:14">
      <c r="C126" s="15"/>
      <c r="H126" s="17"/>
      <c r="I126" s="17"/>
      <c r="J126" s="17"/>
      <c r="K126" s="17"/>
      <c r="L126" s="17"/>
      <c r="M126" s="17"/>
      <c r="N126" s="17"/>
    </row>
    <row r="127" spans="3:14">
      <c r="C127" s="15"/>
      <c r="H127" s="17"/>
      <c r="I127" s="17"/>
      <c r="J127" s="17"/>
      <c r="K127" s="17"/>
      <c r="L127" s="17"/>
      <c r="M127" s="17"/>
      <c r="N127" s="17"/>
    </row>
    <row r="128" spans="3:14">
      <c r="C128" s="15"/>
      <c r="H128" s="17"/>
      <c r="I128" s="17"/>
      <c r="J128" s="17"/>
      <c r="K128" s="17"/>
      <c r="L128" s="17"/>
      <c r="M128" s="17"/>
      <c r="N128" s="17"/>
    </row>
    <row r="129" spans="3:14">
      <c r="C129" s="15"/>
      <c r="H129" s="17"/>
      <c r="I129" s="17"/>
      <c r="J129" s="17"/>
      <c r="K129" s="17"/>
      <c r="L129" s="17"/>
      <c r="M129" s="17"/>
      <c r="N129" s="17"/>
    </row>
    <row r="130" spans="3:14">
      <c r="C130" s="15"/>
      <c r="H130" s="17"/>
      <c r="I130" s="17"/>
      <c r="J130" s="17"/>
      <c r="K130" s="17"/>
      <c r="L130" s="17"/>
      <c r="M130" s="17"/>
      <c r="N130" s="17"/>
    </row>
    <row r="131" spans="3:14">
      <c r="C131" s="15"/>
      <c r="H131" s="17"/>
      <c r="I131" s="17"/>
      <c r="J131" s="17"/>
      <c r="K131" s="17"/>
      <c r="L131" s="17"/>
      <c r="M131" s="17"/>
      <c r="N131" s="17"/>
    </row>
    <row r="132" spans="3:14">
      <c r="C132" s="15"/>
      <c r="H132" s="17"/>
      <c r="I132" s="17"/>
      <c r="J132" s="17"/>
      <c r="K132" s="17"/>
      <c r="L132" s="17"/>
      <c r="M132" s="17"/>
      <c r="N132" s="17"/>
    </row>
    <row r="133" spans="3:14">
      <c r="C133" s="15"/>
      <c r="H133" s="17"/>
      <c r="I133" s="17"/>
      <c r="J133" s="17"/>
      <c r="K133" s="17"/>
      <c r="L133" s="17"/>
      <c r="M133" s="17"/>
      <c r="N133" s="17"/>
    </row>
    <row r="134" spans="3:14">
      <c r="C134" s="15"/>
      <c r="H134" s="17"/>
      <c r="I134" s="17"/>
      <c r="J134" s="17"/>
      <c r="K134" s="17"/>
      <c r="L134" s="17"/>
      <c r="M134" s="17"/>
      <c r="N134" s="17"/>
    </row>
    <row r="135" spans="3:14">
      <c r="C135" s="15"/>
      <c r="H135" s="17"/>
      <c r="I135" s="17"/>
      <c r="J135" s="17"/>
      <c r="K135" s="17"/>
      <c r="L135" s="17"/>
      <c r="M135" s="17"/>
      <c r="N135" s="17"/>
    </row>
    <row r="136" spans="3:14">
      <c r="C136" s="15"/>
      <c r="H136" s="17"/>
      <c r="I136" s="17"/>
      <c r="J136" s="17"/>
      <c r="K136" s="17"/>
      <c r="L136" s="17"/>
      <c r="M136" s="17"/>
      <c r="N136" s="17"/>
    </row>
    <row r="137" spans="3:14">
      <c r="C137" s="15"/>
      <c r="H137" s="17"/>
      <c r="I137" s="17"/>
      <c r="J137" s="17"/>
      <c r="K137" s="17"/>
      <c r="L137" s="17"/>
      <c r="M137" s="17"/>
      <c r="N137" s="17"/>
    </row>
    <row r="138" spans="3:14">
      <c r="C138" s="15"/>
      <c r="H138" s="17"/>
      <c r="I138" s="17"/>
      <c r="J138" s="17"/>
      <c r="K138" s="17"/>
      <c r="L138" s="17"/>
      <c r="M138" s="17"/>
      <c r="N138" s="17"/>
    </row>
    <row r="139" spans="3:14">
      <c r="C139" s="15"/>
      <c r="H139" s="17"/>
      <c r="I139" s="17"/>
      <c r="J139" s="17"/>
      <c r="K139" s="17"/>
      <c r="L139" s="17"/>
      <c r="M139" s="17"/>
      <c r="N139" s="17"/>
    </row>
    <row r="140" spans="3:14">
      <c r="C140" s="15"/>
      <c r="H140" s="17"/>
      <c r="I140" s="17"/>
      <c r="J140" s="17"/>
      <c r="K140" s="17"/>
      <c r="L140" s="17"/>
      <c r="M140" s="17"/>
      <c r="N140" s="17"/>
    </row>
    <row r="141" spans="3:14">
      <c r="C141" s="15"/>
      <c r="H141" s="17"/>
      <c r="I141" s="17"/>
      <c r="J141" s="17"/>
      <c r="K141" s="17"/>
      <c r="L141" s="17"/>
      <c r="M141" s="17"/>
      <c r="N141" s="17"/>
    </row>
    <row r="142" spans="3:14">
      <c r="C142" s="15"/>
      <c r="H142" s="17"/>
      <c r="I142" s="17"/>
      <c r="J142" s="17"/>
      <c r="K142" s="17"/>
      <c r="L142" s="17"/>
      <c r="M142" s="17"/>
      <c r="N142" s="17"/>
    </row>
    <row r="143" spans="3:14">
      <c r="C143" s="15"/>
      <c r="H143" s="17"/>
      <c r="I143" s="17"/>
      <c r="J143" s="17"/>
      <c r="K143" s="17"/>
      <c r="L143" s="17"/>
      <c r="M143" s="17"/>
      <c r="N143" s="17"/>
    </row>
    <row r="144" spans="3:14">
      <c r="C144" s="15"/>
      <c r="H144" s="17"/>
      <c r="I144" s="17"/>
      <c r="J144" s="17"/>
      <c r="K144" s="17"/>
      <c r="L144" s="17"/>
      <c r="M144" s="17"/>
      <c r="N144" s="17"/>
    </row>
    <row r="145" spans="3:14">
      <c r="C145" s="15"/>
      <c r="H145" s="17"/>
      <c r="I145" s="17"/>
      <c r="J145" s="17"/>
      <c r="K145" s="17"/>
      <c r="L145" s="17"/>
      <c r="M145" s="17"/>
      <c r="N145" s="17"/>
    </row>
    <row r="146" spans="3:14">
      <c r="C146" s="15"/>
      <c r="H146" s="17"/>
      <c r="I146" s="17"/>
      <c r="J146" s="17"/>
      <c r="K146" s="17"/>
      <c r="L146" s="17"/>
      <c r="M146" s="17"/>
      <c r="N146" s="17"/>
    </row>
    <row r="147" spans="3:14">
      <c r="C147" s="15"/>
      <c r="H147" s="17"/>
      <c r="I147" s="17"/>
      <c r="J147" s="17"/>
      <c r="K147" s="17"/>
      <c r="L147" s="17"/>
      <c r="M147" s="17"/>
      <c r="N147" s="17"/>
    </row>
    <row r="148" spans="3:14">
      <c r="C148" s="15"/>
      <c r="H148" s="17"/>
      <c r="I148" s="17"/>
      <c r="J148" s="17"/>
      <c r="K148" s="17"/>
      <c r="L148" s="17"/>
      <c r="M148" s="17"/>
      <c r="N148" s="17"/>
    </row>
    <row r="149" spans="3:14">
      <c r="C149" s="15"/>
      <c r="H149" s="17"/>
      <c r="I149" s="17"/>
      <c r="J149" s="17"/>
      <c r="K149" s="17"/>
      <c r="L149" s="17"/>
      <c r="M149" s="17"/>
      <c r="N149" s="17"/>
    </row>
    <row r="150" spans="3:14">
      <c r="C150" s="15"/>
      <c r="H150" s="17"/>
      <c r="I150" s="17"/>
      <c r="J150" s="17"/>
      <c r="K150" s="17"/>
      <c r="L150" s="17"/>
      <c r="M150" s="17"/>
      <c r="N150" s="17"/>
    </row>
    <row r="151" spans="3:14">
      <c r="C151" s="15"/>
      <c r="H151" s="17"/>
      <c r="I151" s="17"/>
      <c r="J151" s="17"/>
      <c r="K151" s="17"/>
      <c r="L151" s="17"/>
      <c r="M151" s="17"/>
      <c r="N151" s="17"/>
    </row>
    <row r="152" spans="3:14">
      <c r="C152" s="15"/>
      <c r="H152" s="17"/>
      <c r="I152" s="17"/>
      <c r="J152" s="17"/>
      <c r="K152" s="17"/>
      <c r="L152" s="17"/>
      <c r="M152" s="17"/>
      <c r="N152" s="17"/>
    </row>
    <row r="153" spans="3:14">
      <c r="C153" s="15"/>
      <c r="H153" s="17"/>
      <c r="I153" s="17"/>
      <c r="J153" s="17"/>
      <c r="K153" s="17"/>
      <c r="L153" s="17"/>
      <c r="M153" s="17"/>
      <c r="N153" s="17"/>
    </row>
    <row r="154" spans="3:14">
      <c r="C154" s="15"/>
      <c r="H154" s="17"/>
      <c r="I154" s="17"/>
      <c r="J154" s="17"/>
      <c r="K154" s="17"/>
      <c r="L154" s="17"/>
      <c r="M154" s="17"/>
      <c r="N154" s="17"/>
    </row>
    <row r="155" spans="3:14">
      <c r="C155" s="15"/>
      <c r="H155" s="17"/>
      <c r="I155" s="17"/>
      <c r="J155" s="17"/>
      <c r="K155" s="17"/>
      <c r="L155" s="17"/>
      <c r="M155" s="17"/>
      <c r="N155" s="17"/>
    </row>
    <row r="156" spans="3:14">
      <c r="C156" s="15"/>
      <c r="H156" s="17"/>
      <c r="I156" s="17"/>
      <c r="J156" s="17"/>
      <c r="K156" s="17"/>
      <c r="L156" s="17"/>
      <c r="M156" s="17"/>
      <c r="N156" s="17"/>
    </row>
    <row r="157" spans="3:14">
      <c r="C157" s="15"/>
      <c r="H157" s="17"/>
      <c r="I157" s="17"/>
      <c r="J157" s="17"/>
      <c r="K157" s="17"/>
      <c r="L157" s="17"/>
      <c r="M157" s="17"/>
      <c r="N157" s="17"/>
    </row>
    <row r="158" spans="3:14">
      <c r="C158" s="15"/>
      <c r="H158" s="17"/>
      <c r="I158" s="17"/>
      <c r="J158" s="17"/>
      <c r="K158" s="17"/>
      <c r="L158" s="17"/>
      <c r="M158" s="17"/>
      <c r="N158" s="17"/>
    </row>
    <row r="159" spans="3:14">
      <c r="C159" s="15"/>
      <c r="H159" s="17"/>
      <c r="I159" s="17"/>
      <c r="J159" s="17"/>
      <c r="K159" s="17"/>
      <c r="L159" s="17"/>
      <c r="M159" s="17"/>
      <c r="N159" s="17"/>
    </row>
    <row r="160" spans="3:14">
      <c r="C160" s="15"/>
      <c r="H160" s="17"/>
      <c r="I160" s="17"/>
      <c r="J160" s="17"/>
      <c r="K160" s="17"/>
      <c r="L160" s="17"/>
      <c r="M160" s="17"/>
      <c r="N160" s="17"/>
    </row>
    <row r="161" spans="3:14">
      <c r="C161" s="15"/>
      <c r="H161" s="17"/>
      <c r="I161" s="17"/>
      <c r="J161" s="17"/>
      <c r="K161" s="17"/>
      <c r="L161" s="17"/>
      <c r="M161" s="17"/>
      <c r="N161" s="17"/>
    </row>
    <row r="162" spans="3:14">
      <c r="C162" s="15"/>
      <c r="H162" s="17"/>
      <c r="I162" s="17"/>
      <c r="J162" s="17"/>
      <c r="K162" s="17"/>
      <c r="L162" s="17"/>
      <c r="M162" s="17"/>
      <c r="N162" s="17"/>
    </row>
    <row r="163" spans="3:14">
      <c r="C163" s="15"/>
      <c r="H163" s="17"/>
      <c r="I163" s="17"/>
      <c r="J163" s="17"/>
      <c r="K163" s="17"/>
      <c r="L163" s="17"/>
      <c r="M163" s="17"/>
      <c r="N163" s="17"/>
    </row>
    <row r="164" spans="3:14"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</row>
    <row r="165" spans="3:14"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</row>
    <row r="166" spans="3:14"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</row>
    <row r="167" spans="3:14"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</row>
    <row r="168" spans="3:14"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</row>
    <row r="169" spans="3:14"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</row>
    <row r="170" spans="3:14"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</row>
    <row r="171" spans="3:14"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</row>
    <row r="172" spans="3:14"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</row>
    <row r="173" spans="3:14"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</row>
    <row r="174" spans="3:14"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</row>
    <row r="175" spans="3:14"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</row>
    <row r="176" spans="3:14"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</row>
    <row r="177" spans="3:14"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</row>
    <row r="178" spans="3:14"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</row>
    <row r="179" spans="3:14"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</row>
    <row r="180" spans="3:14"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</row>
    <row r="181" spans="3:14"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3:14"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3:14"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3:14"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3:14"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3:14"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3:14"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3:14"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3:14"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3:14"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3:14"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3:14"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3:11"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3:11"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3:11"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3:11"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3:11"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3:11"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3:11"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3:11"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3:11"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3:11"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3:11"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3:11"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3:11"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3:11"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3:11"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3:11"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3:11"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3:11"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3:11"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3:11"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3:11"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3:11"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3:11"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3:11"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3:11"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3:11"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3:11"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3:11"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3:11"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3:11"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3:11"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3:11"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3:11"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3:11"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3:11"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3:11">
      <c r="C228" s="17"/>
      <c r="D228" s="17"/>
      <c r="E228" s="17"/>
      <c r="F228" s="17"/>
      <c r="G228" s="17"/>
      <c r="H228" s="17"/>
      <c r="I228" s="17"/>
      <c r="J228" s="17"/>
      <c r="K228" s="17"/>
    </row>
  </sheetData>
  <mergeCells count="53">
    <mergeCell ref="BB4:BB5"/>
    <mergeCell ref="BC4:BC5"/>
    <mergeCell ref="BD4:BD5"/>
    <mergeCell ref="AG5:AH5"/>
    <mergeCell ref="AS5:AT5"/>
    <mergeCell ref="AU5:AV5"/>
    <mergeCell ref="AS4:AV4"/>
    <mergeCell ref="AW4:AX5"/>
    <mergeCell ref="AY4:AY5"/>
    <mergeCell ref="AZ4:AZ5"/>
    <mergeCell ref="BA4:BA5"/>
    <mergeCell ref="AF4:AH4"/>
    <mergeCell ref="AI4:AI5"/>
    <mergeCell ref="AJ4:AK4"/>
    <mergeCell ref="AO4:AP4"/>
    <mergeCell ref="AQ4:AR4"/>
    <mergeCell ref="AA4:AA5"/>
    <mergeCell ref="AB4:AB5"/>
    <mergeCell ref="AC4:AC5"/>
    <mergeCell ref="AD4:AD5"/>
    <mergeCell ref="AE4:AE5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Z4:Z5"/>
  </mergeCells>
  <pageMargins left="0.27569444444444402" right="0.27569444444444402" top="0.27569444444444402" bottom="0.27569444444444402" header="0" footer="0.511811023622047"/>
  <pageSetup paperSize="9" scale="35" fitToWidth="2" fitToHeight="0" orientation="landscape" useFirstPageNumber="1" horizontalDpi="300" verticalDpi="300" r:id="rId1"/>
  <headerFooter>
    <oddHeader>&amp;C&amp;A&amp;RСтраница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CD5B5"/>
  </sheetPr>
  <dimension ref="A1:AMK25"/>
  <sheetViews>
    <sheetView view="pageBreakPreview" topLeftCell="D3" workbookViewId="0">
      <selection activeCell="P9" sqref="P9"/>
    </sheetView>
  </sheetViews>
  <sheetFormatPr defaultColWidth="8.5703125" defaultRowHeight="12.75"/>
  <cols>
    <col min="1" max="1" width="3.7109375" style="15" customWidth="1"/>
    <col min="2" max="2" width="40.85546875" style="15" customWidth="1"/>
    <col min="3" max="3" width="8.85546875" style="76" customWidth="1"/>
    <col min="4" max="4" width="13.5703125" style="15" customWidth="1"/>
    <col min="5" max="5" width="12" style="76" customWidth="1"/>
    <col min="6" max="6" width="10.28515625" style="15" customWidth="1"/>
    <col min="7" max="7" width="8" style="15" customWidth="1"/>
    <col min="8" max="8" width="7.5703125" style="15" customWidth="1"/>
    <col min="9" max="9" width="7.7109375" style="15" customWidth="1"/>
    <col min="10" max="10" width="9.85546875" style="15" customWidth="1"/>
    <col min="11" max="11" width="8.5703125" style="15"/>
    <col min="12" max="12" width="8.140625" style="15" customWidth="1"/>
    <col min="13" max="13" width="13.42578125" style="15" customWidth="1"/>
    <col min="14" max="14" width="10" style="15" customWidth="1"/>
    <col min="15" max="15" width="10.140625" style="15" customWidth="1"/>
    <col min="16" max="16" width="15.5703125" style="76" customWidth="1"/>
    <col min="17" max="17" width="10.28515625" style="15" customWidth="1"/>
    <col min="18" max="18" width="12.85546875" style="15" customWidth="1"/>
    <col min="19" max="19" width="9.42578125" style="15" customWidth="1"/>
    <col min="20" max="20" width="14.140625" style="15" customWidth="1"/>
    <col min="21" max="21" width="10.85546875" style="15" customWidth="1"/>
    <col min="22" max="22" width="12.7109375" style="15" customWidth="1"/>
    <col min="23" max="23" width="12" style="15" customWidth="1"/>
    <col min="24" max="24" width="11" style="15" customWidth="1"/>
    <col min="25" max="25" width="8" style="15" customWidth="1"/>
    <col min="26" max="26" width="6.28515625" style="15" customWidth="1"/>
    <col min="27" max="27" width="7.28515625" style="15" customWidth="1"/>
    <col min="28" max="28" width="7.5703125" style="15" customWidth="1"/>
    <col min="29" max="29" width="9.140625" style="15" customWidth="1"/>
    <col min="30" max="30" width="12.42578125" style="15" customWidth="1"/>
    <col min="31" max="32" width="10.28515625" style="15" customWidth="1"/>
    <col min="33" max="33" width="12" style="15" customWidth="1"/>
    <col min="34" max="34" width="11.28515625" style="15" customWidth="1"/>
    <col min="35" max="35" width="11.5703125" style="15" customWidth="1"/>
    <col min="36" max="36" width="24.140625" style="15" customWidth="1"/>
    <col min="37" max="1025" width="8.42578125" style="15" customWidth="1"/>
  </cols>
  <sheetData>
    <row r="1" spans="1:54" hidden="1"/>
    <row r="2" spans="1:54" hidden="1"/>
    <row r="3" spans="1:54" ht="17.25" customHeight="1">
      <c r="C3" s="77" t="s">
        <v>75</v>
      </c>
      <c r="D3" s="78"/>
      <c r="E3" s="79"/>
      <c r="F3" s="78"/>
      <c r="G3" s="78"/>
      <c r="H3" s="78"/>
      <c r="I3" s="78"/>
      <c r="J3" s="78"/>
      <c r="K3" s="78"/>
    </row>
    <row r="4" spans="1:54" s="24" customFormat="1" ht="24" customHeight="1">
      <c r="A4" s="341" t="s">
        <v>1</v>
      </c>
      <c r="B4" s="341" t="s">
        <v>2</v>
      </c>
      <c r="C4" s="342" t="s">
        <v>76</v>
      </c>
      <c r="D4" s="343" t="s">
        <v>77</v>
      </c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4" t="s">
        <v>78</v>
      </c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81"/>
      <c r="AH4" s="81"/>
      <c r="AI4" s="82"/>
    </row>
    <row r="5" spans="1:54" s="24" customFormat="1" ht="51" customHeight="1">
      <c r="A5" s="341"/>
      <c r="B5" s="341"/>
      <c r="C5" s="342"/>
      <c r="D5" s="344" t="s">
        <v>23</v>
      </c>
      <c r="E5" s="344" t="s">
        <v>79</v>
      </c>
      <c r="F5" s="344"/>
      <c r="G5" s="344"/>
      <c r="H5" s="344"/>
      <c r="I5" s="344" t="s">
        <v>80</v>
      </c>
      <c r="J5" s="344"/>
      <c r="K5" s="344"/>
      <c r="L5" s="344"/>
      <c r="M5" s="80" t="s">
        <v>81</v>
      </c>
      <c r="N5" s="345" t="s">
        <v>82</v>
      </c>
      <c r="O5" s="345" t="s">
        <v>83</v>
      </c>
      <c r="P5" s="346" t="s">
        <v>84</v>
      </c>
      <c r="Q5" s="344" t="s">
        <v>23</v>
      </c>
      <c r="R5" s="344"/>
      <c r="S5" s="344" t="s">
        <v>85</v>
      </c>
      <c r="T5" s="344"/>
      <c r="U5" s="344" t="s">
        <v>86</v>
      </c>
      <c r="V5" s="344"/>
      <c r="W5" s="344" t="s">
        <v>87</v>
      </c>
      <c r="X5" s="344"/>
      <c r="Y5" s="344" t="s">
        <v>88</v>
      </c>
      <c r="Z5" s="344"/>
      <c r="AA5" s="344" t="s">
        <v>89</v>
      </c>
      <c r="AB5" s="344"/>
      <c r="AC5" s="344" t="s">
        <v>90</v>
      </c>
      <c r="AD5" s="344"/>
      <c r="AE5" s="344" t="s">
        <v>91</v>
      </c>
      <c r="AF5" s="344"/>
      <c r="AG5" s="347" t="s">
        <v>92</v>
      </c>
      <c r="AH5" s="347" t="s">
        <v>93</v>
      </c>
      <c r="AI5" s="347" t="s">
        <v>94</v>
      </c>
    </row>
    <row r="6" spans="1:54" s="24" customFormat="1" ht="111" customHeight="1">
      <c r="A6" s="341"/>
      <c r="B6" s="341"/>
      <c r="C6" s="342"/>
      <c r="D6" s="344"/>
      <c r="E6" s="83" t="s">
        <v>95</v>
      </c>
      <c r="F6" s="84" t="s">
        <v>96</v>
      </c>
      <c r="G6" s="85" t="s">
        <v>97</v>
      </c>
      <c r="H6" s="85" t="s">
        <v>98</v>
      </c>
      <c r="I6" s="86" t="s">
        <v>99</v>
      </c>
      <c r="J6" s="86" t="s">
        <v>100</v>
      </c>
      <c r="K6" s="87" t="s">
        <v>101</v>
      </c>
      <c r="L6" s="87" t="s">
        <v>102</v>
      </c>
      <c r="M6" s="87" t="s">
        <v>103</v>
      </c>
      <c r="N6" s="345"/>
      <c r="O6" s="345"/>
      <c r="P6" s="346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7"/>
      <c r="AH6" s="347"/>
      <c r="AI6" s="347"/>
    </row>
    <row r="7" spans="1:54" s="94" customFormat="1" ht="21.75" customHeight="1">
      <c r="A7" s="341"/>
      <c r="B7" s="341"/>
      <c r="C7" s="88" t="s">
        <v>66</v>
      </c>
      <c r="D7" s="89" t="s">
        <v>67</v>
      </c>
      <c r="E7" s="89" t="s">
        <v>67</v>
      </c>
      <c r="F7" s="89" t="s">
        <v>67</v>
      </c>
      <c r="G7" s="89" t="s">
        <v>67</v>
      </c>
      <c r="H7" s="89" t="s">
        <v>67</v>
      </c>
      <c r="I7" s="89" t="s">
        <v>67</v>
      </c>
      <c r="J7" s="89" t="s">
        <v>67</v>
      </c>
      <c r="K7" s="89" t="s">
        <v>67</v>
      </c>
      <c r="L7" s="89" t="s">
        <v>67</v>
      </c>
      <c r="M7" s="89" t="s">
        <v>67</v>
      </c>
      <c r="N7" s="89" t="s">
        <v>67</v>
      </c>
      <c r="O7" s="89" t="s">
        <v>67</v>
      </c>
      <c r="P7" s="90" t="s">
        <v>67</v>
      </c>
      <c r="Q7" s="91" t="s">
        <v>67</v>
      </c>
      <c r="R7" s="91" t="s">
        <v>104</v>
      </c>
      <c r="S7" s="91" t="s">
        <v>67</v>
      </c>
      <c r="T7" s="91" t="s">
        <v>104</v>
      </c>
      <c r="U7" s="91" t="s">
        <v>67</v>
      </c>
      <c r="V7" s="91" t="s">
        <v>104</v>
      </c>
      <c r="W7" s="91" t="s">
        <v>67</v>
      </c>
      <c r="X7" s="91" t="s">
        <v>104</v>
      </c>
      <c r="Y7" s="91" t="s">
        <v>67</v>
      </c>
      <c r="Z7" s="91" t="s">
        <v>104</v>
      </c>
      <c r="AA7" s="91" t="s">
        <v>67</v>
      </c>
      <c r="AB7" s="91" t="s">
        <v>104</v>
      </c>
      <c r="AC7" s="91" t="s">
        <v>67</v>
      </c>
      <c r="AD7" s="91" t="s">
        <v>104</v>
      </c>
      <c r="AE7" s="91" t="s">
        <v>67</v>
      </c>
      <c r="AF7" s="91" t="s">
        <v>104</v>
      </c>
      <c r="AG7" s="92"/>
      <c r="AH7" s="92"/>
      <c r="AI7" s="93"/>
    </row>
    <row r="8" spans="1:54" s="94" customFormat="1" ht="15" customHeight="1">
      <c r="A8" s="95"/>
      <c r="B8" s="96">
        <v>1</v>
      </c>
      <c r="C8" s="97">
        <f t="shared" ref="C8:AF8" si="0">B8+1</f>
        <v>2</v>
      </c>
      <c r="D8" s="97">
        <f t="shared" si="0"/>
        <v>3</v>
      </c>
      <c r="E8" s="97">
        <f t="shared" si="0"/>
        <v>4</v>
      </c>
      <c r="F8" s="97">
        <f t="shared" si="0"/>
        <v>5</v>
      </c>
      <c r="G8" s="97">
        <f t="shared" si="0"/>
        <v>6</v>
      </c>
      <c r="H8" s="97">
        <f t="shared" si="0"/>
        <v>7</v>
      </c>
      <c r="I8" s="97">
        <f t="shared" si="0"/>
        <v>8</v>
      </c>
      <c r="J8" s="97">
        <f t="shared" si="0"/>
        <v>9</v>
      </c>
      <c r="K8" s="97">
        <f t="shared" si="0"/>
        <v>10</v>
      </c>
      <c r="L8" s="97">
        <f t="shared" si="0"/>
        <v>11</v>
      </c>
      <c r="M8" s="97">
        <f t="shared" si="0"/>
        <v>12</v>
      </c>
      <c r="N8" s="97">
        <f t="shared" si="0"/>
        <v>13</v>
      </c>
      <c r="O8" s="97">
        <f t="shared" si="0"/>
        <v>14</v>
      </c>
      <c r="P8" s="97">
        <f t="shared" si="0"/>
        <v>15</v>
      </c>
      <c r="Q8" s="97">
        <f t="shared" si="0"/>
        <v>16</v>
      </c>
      <c r="R8" s="97">
        <f t="shared" si="0"/>
        <v>17</v>
      </c>
      <c r="S8" s="97">
        <f t="shared" si="0"/>
        <v>18</v>
      </c>
      <c r="T8" s="97">
        <f t="shared" si="0"/>
        <v>19</v>
      </c>
      <c r="U8" s="97">
        <f t="shared" si="0"/>
        <v>20</v>
      </c>
      <c r="V8" s="97">
        <f t="shared" si="0"/>
        <v>21</v>
      </c>
      <c r="W8" s="97">
        <f t="shared" si="0"/>
        <v>22</v>
      </c>
      <c r="X8" s="97">
        <f t="shared" si="0"/>
        <v>23</v>
      </c>
      <c r="Y8" s="97">
        <f t="shared" si="0"/>
        <v>24</v>
      </c>
      <c r="Z8" s="97">
        <f t="shared" si="0"/>
        <v>25</v>
      </c>
      <c r="AA8" s="97">
        <f t="shared" si="0"/>
        <v>26</v>
      </c>
      <c r="AB8" s="97">
        <f t="shared" si="0"/>
        <v>27</v>
      </c>
      <c r="AC8" s="97">
        <f t="shared" si="0"/>
        <v>28</v>
      </c>
      <c r="AD8" s="97">
        <f t="shared" si="0"/>
        <v>29</v>
      </c>
      <c r="AE8" s="97">
        <f t="shared" si="0"/>
        <v>30</v>
      </c>
      <c r="AF8" s="97">
        <f t="shared" si="0"/>
        <v>31</v>
      </c>
      <c r="AG8" s="98"/>
      <c r="AH8" s="98"/>
      <c r="AI8" s="98"/>
    </row>
    <row r="9" spans="1:54" ht="94.15" customHeight="1">
      <c r="A9" s="99">
        <v>13</v>
      </c>
      <c r="B9" s="100" t="s">
        <v>73</v>
      </c>
      <c r="C9" s="101">
        <v>2</v>
      </c>
      <c r="D9" s="102">
        <v>325</v>
      </c>
      <c r="E9" s="101">
        <v>117</v>
      </c>
      <c r="F9" s="102">
        <v>1</v>
      </c>
      <c r="G9" s="102">
        <v>0</v>
      </c>
      <c r="H9" s="102">
        <v>0</v>
      </c>
      <c r="I9" s="102">
        <v>14</v>
      </c>
      <c r="J9" s="102">
        <v>14</v>
      </c>
      <c r="K9" s="102">
        <v>0</v>
      </c>
      <c r="L9" s="102">
        <v>0</v>
      </c>
      <c r="M9" s="102">
        <v>4</v>
      </c>
      <c r="N9" s="103">
        <v>325</v>
      </c>
      <c r="O9" s="103">
        <v>0</v>
      </c>
      <c r="P9" s="104">
        <v>43</v>
      </c>
      <c r="Q9" s="103">
        <v>325</v>
      </c>
      <c r="R9" s="105">
        <v>55349</v>
      </c>
      <c r="S9" s="103">
        <v>316</v>
      </c>
      <c r="T9" s="105">
        <v>35116</v>
      </c>
      <c r="U9" s="103">
        <v>314</v>
      </c>
      <c r="V9" s="105">
        <v>20202</v>
      </c>
      <c r="W9" s="103">
        <v>12</v>
      </c>
      <c r="X9" s="103">
        <v>26</v>
      </c>
      <c r="Y9" s="103">
        <v>0</v>
      </c>
      <c r="Z9" s="103">
        <v>0</v>
      </c>
      <c r="AA9" s="103">
        <v>0</v>
      </c>
      <c r="AB9" s="103">
        <v>0</v>
      </c>
      <c r="AC9" s="103">
        <v>5</v>
      </c>
      <c r="AD9" s="103">
        <v>5</v>
      </c>
      <c r="AE9" s="103">
        <v>0</v>
      </c>
      <c r="AF9" s="103">
        <v>0</v>
      </c>
      <c r="AG9" s="106">
        <f>D9-Q9</f>
        <v>0</v>
      </c>
      <c r="AH9" s="107">
        <f>N9+O9-D9</f>
        <v>0</v>
      </c>
      <c r="AI9" s="108">
        <f>T9+V9+X9+Z9+AB9+AD9+AF9-R9</f>
        <v>0</v>
      </c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</row>
    <row r="10" spans="1:54" ht="15.75">
      <c r="A10" s="110" t="s">
        <v>105</v>
      </c>
      <c r="B10" s="111" t="s">
        <v>106</v>
      </c>
      <c r="C10" s="112">
        <f t="shared" ref="C10:AF10" si="1">SUM(C9)</f>
        <v>2</v>
      </c>
      <c r="D10" s="113">
        <f t="shared" si="1"/>
        <v>325</v>
      </c>
      <c r="E10" s="113">
        <f t="shared" si="1"/>
        <v>117</v>
      </c>
      <c r="F10" s="113">
        <f t="shared" si="1"/>
        <v>1</v>
      </c>
      <c r="G10" s="113">
        <f t="shared" si="1"/>
        <v>0</v>
      </c>
      <c r="H10" s="113">
        <f t="shared" si="1"/>
        <v>0</v>
      </c>
      <c r="I10" s="113">
        <f t="shared" si="1"/>
        <v>14</v>
      </c>
      <c r="J10" s="113">
        <f t="shared" si="1"/>
        <v>14</v>
      </c>
      <c r="K10" s="113">
        <f t="shared" si="1"/>
        <v>0</v>
      </c>
      <c r="L10" s="113">
        <f t="shared" si="1"/>
        <v>0</v>
      </c>
      <c r="M10" s="113">
        <f t="shared" si="1"/>
        <v>4</v>
      </c>
      <c r="N10" s="113">
        <f t="shared" si="1"/>
        <v>325</v>
      </c>
      <c r="O10" s="113">
        <f t="shared" si="1"/>
        <v>0</v>
      </c>
      <c r="P10" s="113">
        <f t="shared" si="1"/>
        <v>43</v>
      </c>
      <c r="Q10" s="113">
        <f t="shared" si="1"/>
        <v>325</v>
      </c>
      <c r="R10" s="113">
        <f t="shared" si="1"/>
        <v>55349</v>
      </c>
      <c r="S10" s="113">
        <f t="shared" si="1"/>
        <v>316</v>
      </c>
      <c r="T10" s="113">
        <f t="shared" si="1"/>
        <v>35116</v>
      </c>
      <c r="U10" s="113">
        <f t="shared" si="1"/>
        <v>314</v>
      </c>
      <c r="V10" s="113">
        <f t="shared" si="1"/>
        <v>20202</v>
      </c>
      <c r="W10" s="113">
        <f t="shared" si="1"/>
        <v>12</v>
      </c>
      <c r="X10" s="113">
        <f t="shared" si="1"/>
        <v>26</v>
      </c>
      <c r="Y10" s="113">
        <f t="shared" si="1"/>
        <v>0</v>
      </c>
      <c r="Z10" s="113">
        <f t="shared" si="1"/>
        <v>0</v>
      </c>
      <c r="AA10" s="113">
        <f t="shared" si="1"/>
        <v>0</v>
      </c>
      <c r="AB10" s="113">
        <f t="shared" si="1"/>
        <v>0</v>
      </c>
      <c r="AC10" s="113">
        <f t="shared" si="1"/>
        <v>5</v>
      </c>
      <c r="AD10" s="113">
        <f t="shared" si="1"/>
        <v>5</v>
      </c>
      <c r="AE10" s="113">
        <f t="shared" si="1"/>
        <v>0</v>
      </c>
      <c r="AF10" s="113">
        <f t="shared" si="1"/>
        <v>0</v>
      </c>
      <c r="AG10" s="114">
        <f>D10-Q10</f>
        <v>0</v>
      </c>
      <c r="AH10" s="115">
        <f>N10+O10-D10</f>
        <v>0</v>
      </c>
      <c r="AI10" s="116">
        <f>T10+V10+X10+Z10+AB10+AD10+AF10-R10</f>
        <v>0</v>
      </c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</row>
    <row r="11" spans="1:54" ht="15.75">
      <c r="A11" s="118" t="s">
        <v>105</v>
      </c>
      <c r="B11" s="118" t="s">
        <v>105</v>
      </c>
      <c r="C11" s="119" t="s">
        <v>105</v>
      </c>
      <c r="D11" s="120" t="s">
        <v>105</v>
      </c>
      <c r="E11" s="119" t="s">
        <v>105</v>
      </c>
      <c r="F11" s="120" t="s">
        <v>105</v>
      </c>
      <c r="G11" s="120" t="s">
        <v>105</v>
      </c>
      <c r="H11" s="120" t="s">
        <v>105</v>
      </c>
      <c r="I11" s="120" t="s">
        <v>105</v>
      </c>
      <c r="J11" s="120" t="s">
        <v>105</v>
      </c>
      <c r="K11" s="120" t="s">
        <v>105</v>
      </c>
      <c r="L11" s="120" t="s">
        <v>105</v>
      </c>
      <c r="M11" s="120" t="s">
        <v>105</v>
      </c>
      <c r="N11" s="120" t="s">
        <v>105</v>
      </c>
      <c r="O11" s="120" t="s">
        <v>105</v>
      </c>
      <c r="P11" s="119" t="s">
        <v>105</v>
      </c>
      <c r="Q11" s="120" t="s">
        <v>105</v>
      </c>
      <c r="R11" s="120" t="s">
        <v>105</v>
      </c>
      <c r="S11" s="120" t="s">
        <v>105</v>
      </c>
      <c r="T11" s="120" t="s">
        <v>105</v>
      </c>
      <c r="U11" s="120" t="s">
        <v>105</v>
      </c>
      <c r="V11" s="120" t="s">
        <v>105</v>
      </c>
      <c r="W11" s="120" t="s">
        <v>105</v>
      </c>
      <c r="X11" s="120" t="s">
        <v>105</v>
      </c>
      <c r="Y11" s="120" t="s">
        <v>105</v>
      </c>
      <c r="Z11" s="120" t="s">
        <v>105</v>
      </c>
      <c r="AA11" s="120" t="s">
        <v>105</v>
      </c>
      <c r="AB11" s="120" t="s">
        <v>105</v>
      </c>
      <c r="AC11" s="120" t="s">
        <v>105</v>
      </c>
      <c r="AD11" s="120" t="s">
        <v>105</v>
      </c>
      <c r="AE11" s="120" t="s">
        <v>105</v>
      </c>
      <c r="AF11" s="120" t="s">
        <v>105</v>
      </c>
      <c r="AG11" s="121"/>
      <c r="AH11" s="122"/>
      <c r="AI11" s="123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</row>
    <row r="12" spans="1:54" ht="15.75">
      <c r="A12" s="118" t="s">
        <v>105</v>
      </c>
      <c r="B12" s="118" t="s">
        <v>105</v>
      </c>
      <c r="C12" s="119" t="s">
        <v>105</v>
      </c>
      <c r="D12" s="120" t="s">
        <v>105</v>
      </c>
      <c r="E12" s="119" t="s">
        <v>105</v>
      </c>
      <c r="F12" s="120" t="s">
        <v>105</v>
      </c>
      <c r="G12" s="120" t="s">
        <v>105</v>
      </c>
      <c r="H12" s="120" t="s">
        <v>105</v>
      </c>
      <c r="I12" s="120" t="s">
        <v>105</v>
      </c>
      <c r="J12" s="120" t="s">
        <v>105</v>
      </c>
      <c r="K12" s="120" t="s">
        <v>105</v>
      </c>
      <c r="L12" s="120" t="s">
        <v>105</v>
      </c>
      <c r="M12" s="120" t="s">
        <v>105</v>
      </c>
      <c r="N12" s="120" t="s">
        <v>105</v>
      </c>
      <c r="O12" s="120" t="s">
        <v>105</v>
      </c>
      <c r="P12" s="119" t="s">
        <v>105</v>
      </c>
      <c r="Q12" s="120" t="s">
        <v>105</v>
      </c>
      <c r="R12" s="120" t="s">
        <v>105</v>
      </c>
      <c r="S12" s="120" t="s">
        <v>105</v>
      </c>
      <c r="T12" s="120" t="s">
        <v>105</v>
      </c>
      <c r="U12" s="120" t="s">
        <v>105</v>
      </c>
      <c r="V12" s="120" t="s">
        <v>105</v>
      </c>
      <c r="W12" s="120" t="s">
        <v>105</v>
      </c>
      <c r="X12" s="120" t="s">
        <v>105</v>
      </c>
      <c r="Y12" s="120" t="s">
        <v>105</v>
      </c>
      <c r="Z12" s="120" t="s">
        <v>105</v>
      </c>
      <c r="AA12" s="120" t="s">
        <v>105</v>
      </c>
      <c r="AB12" s="120" t="s">
        <v>105</v>
      </c>
      <c r="AC12" s="120" t="s">
        <v>105</v>
      </c>
      <c r="AD12" s="120" t="s">
        <v>105</v>
      </c>
      <c r="AE12" s="120" t="s">
        <v>105</v>
      </c>
      <c r="AF12" s="120" t="s">
        <v>105</v>
      </c>
      <c r="AG12" s="121"/>
      <c r="AH12" s="122"/>
      <c r="AI12" s="123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</row>
    <row r="13" spans="1:54" ht="15.75">
      <c r="A13" s="118" t="s">
        <v>105</v>
      </c>
      <c r="B13" s="118" t="s">
        <v>105</v>
      </c>
      <c r="C13" s="119"/>
      <c r="D13" s="120"/>
      <c r="E13" s="119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19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1"/>
      <c r="AH13" s="122"/>
      <c r="AI13" s="123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</row>
    <row r="14" spans="1:54" ht="15.75">
      <c r="A14" s="124"/>
      <c r="B14" s="118"/>
      <c r="C14" s="125"/>
      <c r="D14" s="126"/>
      <c r="E14" s="125"/>
      <c r="F14" s="126"/>
      <c r="G14" s="126"/>
      <c r="H14" s="126"/>
      <c r="I14" s="126"/>
      <c r="J14" s="126"/>
      <c r="K14" s="126"/>
      <c r="L14" s="126"/>
      <c r="M14" s="126"/>
      <c r="N14" s="120"/>
      <c r="O14" s="120"/>
      <c r="P14" s="119"/>
      <c r="Q14" s="120"/>
      <c r="R14" s="127"/>
      <c r="S14" s="120"/>
      <c r="T14" s="127"/>
      <c r="U14" s="120"/>
      <c r="V14" s="127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1"/>
      <c r="AH14" s="122"/>
      <c r="AI14" s="123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</row>
    <row r="15" spans="1:54" ht="15.75">
      <c r="A15" s="124"/>
      <c r="B15" s="118"/>
      <c r="C15" s="125"/>
      <c r="D15" s="126"/>
      <c r="E15" s="125"/>
      <c r="F15" s="126"/>
      <c r="G15" s="126"/>
      <c r="H15" s="126"/>
      <c r="I15" s="126"/>
      <c r="J15" s="126"/>
      <c r="K15" s="126"/>
      <c r="L15" s="126"/>
      <c r="M15" s="126"/>
      <c r="N15" s="120"/>
      <c r="O15" s="120"/>
      <c r="P15" s="119"/>
      <c r="Q15" s="120"/>
      <c r="R15" s="127"/>
      <c r="S15" s="120"/>
      <c r="T15" s="127"/>
      <c r="U15" s="120"/>
      <c r="V15" s="127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1"/>
      <c r="AH15" s="122"/>
      <c r="AI15" s="123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</row>
    <row r="16" spans="1:54" ht="15.75">
      <c r="A16" s="124"/>
      <c r="B16" s="118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0"/>
      <c r="O16" s="120"/>
      <c r="P16" s="119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21"/>
      <c r="AH16" s="122"/>
      <c r="AI16" s="123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</row>
    <row r="17" spans="1:54" ht="15.75">
      <c r="A17" s="124"/>
      <c r="B17" s="118"/>
      <c r="C17" s="125"/>
      <c r="D17" s="126"/>
      <c r="E17" s="125"/>
      <c r="F17" s="126"/>
      <c r="G17" s="126"/>
      <c r="H17" s="126"/>
      <c r="I17" s="126"/>
      <c r="J17" s="126"/>
      <c r="K17" s="126"/>
      <c r="L17" s="126"/>
      <c r="M17" s="126"/>
      <c r="N17" s="120"/>
      <c r="O17" s="120"/>
      <c r="P17" s="119"/>
      <c r="Q17" s="120"/>
      <c r="R17" s="127"/>
      <c r="S17" s="120"/>
      <c r="T17" s="127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1"/>
      <c r="AH17" s="122"/>
      <c r="AI17" s="123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</row>
    <row r="18" spans="1:54" s="17" customFormat="1" ht="15.75">
      <c r="A18" s="128"/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21"/>
      <c r="AH18" s="122"/>
      <c r="AI18" s="123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</row>
    <row r="19" spans="1:54" s="17" customFormat="1" ht="15.75">
      <c r="A19" s="132"/>
      <c r="B19" s="132"/>
      <c r="C19" s="133"/>
      <c r="D19" s="121"/>
      <c r="E19" s="133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33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  <c r="AF19" s="121"/>
      <c r="AG19" s="121"/>
      <c r="AH19" s="122"/>
      <c r="AI19" s="123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</row>
    <row r="20" spans="1:54" s="17" customFormat="1" ht="15.75">
      <c r="A20" s="134"/>
      <c r="B20" s="135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33"/>
      <c r="AH20" s="136"/>
      <c r="AI20" s="136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</row>
    <row r="25" spans="1:54">
      <c r="Q25" s="15" t="s">
        <v>107</v>
      </c>
    </row>
  </sheetData>
  <mergeCells count="22">
    <mergeCell ref="AI5:AI6"/>
    <mergeCell ref="AA5:AB6"/>
    <mergeCell ref="AC5:AD6"/>
    <mergeCell ref="AE5:AF6"/>
    <mergeCell ref="AG5:AG6"/>
    <mergeCell ref="AH5:AH6"/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</mergeCells>
  <pageMargins left="0.196527777777778" right="0.196527777777778" top="0.196527777777778" bottom="0.196527777777778" header="0.196527777777778" footer="0.511811023622047"/>
  <pageSetup paperSize="9" scale="60" orientation="landscape" useFirstPageNumber="1" horizontalDpi="300" verticalDpi="300" r:id="rId1"/>
  <headerFooter>
    <oddHeader>&amp;C&amp;A&amp;RСтраница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CD5B5"/>
    <pageSetUpPr fitToPage="1"/>
  </sheetPr>
  <dimension ref="A1:AMK12"/>
  <sheetViews>
    <sheetView view="pageBreakPreview" workbookViewId="0">
      <selection activeCell="AG9" sqref="AG9"/>
    </sheetView>
  </sheetViews>
  <sheetFormatPr defaultColWidth="8.5703125" defaultRowHeight="12.75"/>
  <cols>
    <col min="1" max="1" width="3.7109375" style="15" customWidth="1"/>
    <col min="2" max="2" width="34.5703125" style="15" customWidth="1"/>
    <col min="3" max="3" width="9.28515625" style="15" customWidth="1"/>
    <col min="4" max="4" width="8.7109375" style="15" customWidth="1"/>
    <col min="5" max="5" width="7.42578125" style="15" customWidth="1"/>
    <col min="6" max="7" width="9" style="15" customWidth="1"/>
    <col min="8" max="8" width="7.5703125" style="15" customWidth="1"/>
    <col min="9" max="9" width="8" style="15" customWidth="1"/>
    <col min="10" max="11" width="9.28515625" style="15" customWidth="1"/>
    <col min="12" max="12" width="7.7109375" style="15" customWidth="1"/>
    <col min="13" max="13" width="8.140625" style="15" customWidth="1"/>
    <col min="14" max="14" width="9.42578125" style="15" customWidth="1"/>
    <col min="15" max="15" width="8.42578125" style="15" customWidth="1"/>
    <col min="16" max="16" width="10.140625" style="15" customWidth="1"/>
    <col min="17" max="17" width="9.7109375" style="15" customWidth="1"/>
    <col min="18" max="18" width="12.140625" style="15" customWidth="1"/>
    <col min="19" max="19" width="9.140625" style="15" customWidth="1"/>
    <col min="20" max="20" width="9.85546875" style="15" customWidth="1"/>
    <col min="21" max="21" width="12.140625" style="15" customWidth="1"/>
    <col min="22" max="22" width="9.28515625" style="15" customWidth="1"/>
    <col min="23" max="23" width="8.28515625" style="15" customWidth="1"/>
    <col min="24" max="24" width="9.28515625" style="15" customWidth="1"/>
    <col min="25" max="25" width="6.5703125" style="15" customWidth="1"/>
    <col min="26" max="26" width="5.7109375" style="15" customWidth="1"/>
    <col min="27" max="27" width="7.42578125" style="15" customWidth="1"/>
    <col min="28" max="28" width="8.28515625" style="15" customWidth="1"/>
    <col min="29" max="29" width="6.7109375" style="15" customWidth="1"/>
    <col min="30" max="30" width="10.42578125" style="15" customWidth="1"/>
    <col min="31" max="33" width="8.42578125" style="15" customWidth="1"/>
    <col min="34" max="34" width="55.140625" style="15" customWidth="1"/>
    <col min="35" max="1025" width="8.42578125" style="15" customWidth="1"/>
  </cols>
  <sheetData>
    <row r="1" spans="1:32">
      <c r="B1" s="78"/>
      <c r="C1" s="137" t="s">
        <v>108</v>
      </c>
      <c r="D1" s="78"/>
      <c r="E1" s="78"/>
      <c r="F1" s="78"/>
      <c r="G1" s="78"/>
      <c r="H1" s="78"/>
      <c r="I1" s="78"/>
      <c r="J1" s="78"/>
    </row>
    <row r="2" spans="1:32" ht="18.75" hidden="1">
      <c r="C2" s="138"/>
    </row>
    <row r="3" spans="1:32" ht="12.75" customHeight="1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</row>
    <row r="4" spans="1:32" s="94" customFormat="1" ht="20.25" customHeight="1">
      <c r="A4" s="334" t="s">
        <v>1</v>
      </c>
      <c r="B4" s="334" t="s">
        <v>2</v>
      </c>
      <c r="C4" s="348" t="s">
        <v>109</v>
      </c>
      <c r="D4" s="326" t="s">
        <v>110</v>
      </c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 t="s">
        <v>111</v>
      </c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7"/>
      <c r="AF4" s="37"/>
    </row>
    <row r="5" spans="1:32" s="94" customFormat="1" ht="57.75" customHeight="1">
      <c r="A5" s="334"/>
      <c r="B5" s="334"/>
      <c r="C5" s="348"/>
      <c r="D5" s="348" t="s">
        <v>23</v>
      </c>
      <c r="E5" s="326" t="s">
        <v>112</v>
      </c>
      <c r="F5" s="326"/>
      <c r="G5" s="326"/>
      <c r="H5" s="326"/>
      <c r="I5" s="349" t="s">
        <v>113</v>
      </c>
      <c r="J5" s="349"/>
      <c r="K5" s="349"/>
      <c r="L5" s="349"/>
      <c r="M5" s="20" t="s">
        <v>81</v>
      </c>
      <c r="N5" s="348" t="s">
        <v>114</v>
      </c>
      <c r="O5" s="326" t="s">
        <v>23</v>
      </c>
      <c r="P5" s="326"/>
      <c r="Q5" s="326" t="s">
        <v>85</v>
      </c>
      <c r="R5" s="326"/>
      <c r="S5" s="326" t="s">
        <v>86</v>
      </c>
      <c r="T5" s="326"/>
      <c r="U5" s="326" t="s">
        <v>87</v>
      </c>
      <c r="V5" s="326"/>
      <c r="W5" s="326" t="s">
        <v>115</v>
      </c>
      <c r="X5" s="326"/>
      <c r="Y5" s="326" t="s">
        <v>88</v>
      </c>
      <c r="Z5" s="326"/>
      <c r="AA5" s="326" t="s">
        <v>90</v>
      </c>
      <c r="AB5" s="326"/>
      <c r="AC5" s="350" t="s">
        <v>116</v>
      </c>
      <c r="AD5" s="350"/>
      <c r="AE5" s="3" t="s">
        <v>117</v>
      </c>
      <c r="AF5" s="3" t="s">
        <v>118</v>
      </c>
    </row>
    <row r="6" spans="1:32" s="94" customFormat="1" ht="87" customHeight="1">
      <c r="A6" s="334"/>
      <c r="B6" s="334"/>
      <c r="C6" s="348"/>
      <c r="D6" s="348"/>
      <c r="E6" s="139" t="s">
        <v>95</v>
      </c>
      <c r="F6" s="140" t="s">
        <v>119</v>
      </c>
      <c r="G6" s="141" t="s">
        <v>97</v>
      </c>
      <c r="H6" s="141" t="s">
        <v>120</v>
      </c>
      <c r="I6" s="142" t="s">
        <v>121</v>
      </c>
      <c r="J6" s="142" t="s">
        <v>122</v>
      </c>
      <c r="K6" s="141" t="s">
        <v>123</v>
      </c>
      <c r="L6" s="141" t="s">
        <v>124</v>
      </c>
      <c r="M6" s="141" t="s">
        <v>125</v>
      </c>
      <c r="N6" s="348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50"/>
      <c r="AD6" s="350"/>
      <c r="AE6" s="3"/>
      <c r="AF6" s="3"/>
    </row>
    <row r="7" spans="1:32" s="94" customFormat="1" ht="17.25" customHeight="1">
      <c r="A7" s="334"/>
      <c r="B7" s="334"/>
      <c r="C7" s="20" t="s">
        <v>66</v>
      </c>
      <c r="D7" s="20" t="s">
        <v>126</v>
      </c>
      <c r="E7" s="20" t="s">
        <v>67</v>
      </c>
      <c r="F7" s="20" t="s">
        <v>67</v>
      </c>
      <c r="G7" s="20" t="s">
        <v>67</v>
      </c>
      <c r="H7" s="20" t="s">
        <v>67</v>
      </c>
      <c r="I7" s="20" t="s">
        <v>67</v>
      </c>
      <c r="J7" s="20" t="s">
        <v>67</v>
      </c>
      <c r="K7" s="20" t="s">
        <v>67</v>
      </c>
      <c r="L7" s="20" t="s">
        <v>67</v>
      </c>
      <c r="M7" s="20" t="s">
        <v>67</v>
      </c>
      <c r="N7" s="20" t="s">
        <v>67</v>
      </c>
      <c r="O7" s="143" t="s">
        <v>67</v>
      </c>
      <c r="P7" s="20" t="s">
        <v>104</v>
      </c>
      <c r="Q7" s="20" t="s">
        <v>67</v>
      </c>
      <c r="R7" s="20" t="s">
        <v>104</v>
      </c>
      <c r="S7" s="20" t="s">
        <v>67</v>
      </c>
      <c r="T7" s="20" t="s">
        <v>104</v>
      </c>
      <c r="U7" s="20" t="s">
        <v>67</v>
      </c>
      <c r="V7" s="20" t="s">
        <v>104</v>
      </c>
      <c r="W7" s="20" t="s">
        <v>67</v>
      </c>
      <c r="X7" s="20" t="s">
        <v>104</v>
      </c>
      <c r="Y7" s="20" t="s">
        <v>67</v>
      </c>
      <c r="Z7" s="20" t="s">
        <v>104</v>
      </c>
      <c r="AA7" s="20" t="s">
        <v>67</v>
      </c>
      <c r="AB7" s="20" t="s">
        <v>104</v>
      </c>
      <c r="AC7" s="20" t="s">
        <v>67</v>
      </c>
      <c r="AD7" s="20" t="s">
        <v>104</v>
      </c>
      <c r="AE7" s="37"/>
      <c r="AF7" s="37"/>
    </row>
    <row r="8" spans="1:32" s="94" customFormat="1" ht="17.25" customHeight="1">
      <c r="A8" s="144"/>
      <c r="B8" s="145">
        <v>1</v>
      </c>
      <c r="C8" s="146">
        <f t="shared" ref="C8:AD8" si="0">B8+1</f>
        <v>2</v>
      </c>
      <c r="D8" s="146">
        <f t="shared" si="0"/>
        <v>3</v>
      </c>
      <c r="E8" s="146">
        <f t="shared" si="0"/>
        <v>4</v>
      </c>
      <c r="F8" s="146">
        <f t="shared" si="0"/>
        <v>5</v>
      </c>
      <c r="G8" s="146">
        <f t="shared" si="0"/>
        <v>6</v>
      </c>
      <c r="H8" s="146">
        <f t="shared" si="0"/>
        <v>7</v>
      </c>
      <c r="I8" s="146">
        <f t="shared" si="0"/>
        <v>8</v>
      </c>
      <c r="J8" s="146">
        <f t="shared" si="0"/>
        <v>9</v>
      </c>
      <c r="K8" s="146">
        <f t="shared" si="0"/>
        <v>10</v>
      </c>
      <c r="L8" s="146">
        <f t="shared" si="0"/>
        <v>11</v>
      </c>
      <c r="M8" s="146">
        <f t="shared" si="0"/>
        <v>12</v>
      </c>
      <c r="N8" s="146">
        <f t="shared" si="0"/>
        <v>13</v>
      </c>
      <c r="O8" s="146">
        <f t="shared" si="0"/>
        <v>14</v>
      </c>
      <c r="P8" s="146">
        <f t="shared" si="0"/>
        <v>15</v>
      </c>
      <c r="Q8" s="146">
        <f t="shared" si="0"/>
        <v>16</v>
      </c>
      <c r="R8" s="146">
        <f t="shared" si="0"/>
        <v>17</v>
      </c>
      <c r="S8" s="146">
        <f t="shared" si="0"/>
        <v>18</v>
      </c>
      <c r="T8" s="146">
        <f t="shared" si="0"/>
        <v>19</v>
      </c>
      <c r="U8" s="146">
        <f t="shared" si="0"/>
        <v>20</v>
      </c>
      <c r="V8" s="146">
        <f t="shared" si="0"/>
        <v>21</v>
      </c>
      <c r="W8" s="146">
        <f t="shared" si="0"/>
        <v>22</v>
      </c>
      <c r="X8" s="146">
        <f t="shared" si="0"/>
        <v>23</v>
      </c>
      <c r="Y8" s="146">
        <f t="shared" si="0"/>
        <v>24</v>
      </c>
      <c r="Z8" s="146">
        <f t="shared" si="0"/>
        <v>25</v>
      </c>
      <c r="AA8" s="146">
        <f t="shared" si="0"/>
        <v>26</v>
      </c>
      <c r="AB8" s="146">
        <f t="shared" si="0"/>
        <v>27</v>
      </c>
      <c r="AC8" s="146">
        <f t="shared" si="0"/>
        <v>28</v>
      </c>
      <c r="AD8" s="146">
        <f t="shared" si="0"/>
        <v>29</v>
      </c>
      <c r="AE8" s="37"/>
      <c r="AF8" s="37"/>
    </row>
    <row r="9" spans="1:32" ht="66.599999999999994" customHeight="1">
      <c r="A9" s="147" t="e">
        <f>#REF!+1</f>
        <v>#REF!</v>
      </c>
      <c r="B9" s="148" t="s">
        <v>73</v>
      </c>
      <c r="C9" s="149">
        <v>1</v>
      </c>
      <c r="D9" s="149">
        <v>262</v>
      </c>
      <c r="E9" s="149">
        <v>30</v>
      </c>
      <c r="F9" s="149">
        <v>0</v>
      </c>
      <c r="G9" s="149">
        <v>0</v>
      </c>
      <c r="H9" s="149">
        <v>0</v>
      </c>
      <c r="I9" s="149">
        <v>1</v>
      </c>
      <c r="J9" s="149">
        <v>1</v>
      </c>
      <c r="K9" s="149">
        <v>0</v>
      </c>
      <c r="L9" s="149">
        <v>0</v>
      </c>
      <c r="M9" s="149">
        <v>0</v>
      </c>
      <c r="N9" s="149">
        <v>247</v>
      </c>
      <c r="O9" s="149">
        <v>262</v>
      </c>
      <c r="P9" s="149">
        <v>4678</v>
      </c>
      <c r="Q9" s="149">
        <v>262</v>
      </c>
      <c r="R9" s="149">
        <v>2400</v>
      </c>
      <c r="S9" s="149">
        <v>0</v>
      </c>
      <c r="T9" s="149">
        <v>0</v>
      </c>
      <c r="U9" s="149">
        <v>120</v>
      </c>
      <c r="V9" s="149">
        <v>977</v>
      </c>
      <c r="W9" s="149">
        <v>120</v>
      </c>
      <c r="X9" s="149">
        <v>604</v>
      </c>
      <c r="Y9" s="149">
        <v>0</v>
      </c>
      <c r="Z9" s="149">
        <v>0</v>
      </c>
      <c r="AA9" s="149">
        <v>120</v>
      </c>
      <c r="AB9" s="149">
        <v>254</v>
      </c>
      <c r="AC9" s="149">
        <v>117</v>
      </c>
      <c r="AD9" s="149">
        <v>443</v>
      </c>
      <c r="AE9" s="150">
        <f>D9-O9</f>
        <v>0</v>
      </c>
      <c r="AF9" s="150">
        <f>R9+T9+V9+X9+Z9+AB9+AD9-P9</f>
        <v>0</v>
      </c>
    </row>
    <row r="10" spans="1:32" ht="35.1" customHeight="1">
      <c r="A10" s="151"/>
      <c r="B10" s="152" t="s">
        <v>127</v>
      </c>
      <c r="C10" s="153">
        <f t="shared" ref="C10:AD10" si="1">SUM(C9)</f>
        <v>1</v>
      </c>
      <c r="D10" s="153">
        <f t="shared" si="1"/>
        <v>262</v>
      </c>
      <c r="E10" s="153">
        <f t="shared" si="1"/>
        <v>30</v>
      </c>
      <c r="F10" s="153">
        <f t="shared" si="1"/>
        <v>0</v>
      </c>
      <c r="G10" s="153">
        <f t="shared" si="1"/>
        <v>0</v>
      </c>
      <c r="H10" s="153">
        <f t="shared" si="1"/>
        <v>0</v>
      </c>
      <c r="I10" s="153">
        <f t="shared" si="1"/>
        <v>1</v>
      </c>
      <c r="J10" s="153">
        <f t="shared" si="1"/>
        <v>1</v>
      </c>
      <c r="K10" s="153">
        <f t="shared" si="1"/>
        <v>0</v>
      </c>
      <c r="L10" s="153">
        <f t="shared" si="1"/>
        <v>0</v>
      </c>
      <c r="M10" s="153">
        <f t="shared" si="1"/>
        <v>0</v>
      </c>
      <c r="N10" s="153">
        <f t="shared" si="1"/>
        <v>247</v>
      </c>
      <c r="O10" s="153">
        <f t="shared" si="1"/>
        <v>262</v>
      </c>
      <c r="P10" s="153">
        <f t="shared" si="1"/>
        <v>4678</v>
      </c>
      <c r="Q10" s="153">
        <f t="shared" si="1"/>
        <v>262</v>
      </c>
      <c r="R10" s="153">
        <f t="shared" si="1"/>
        <v>2400</v>
      </c>
      <c r="S10" s="153">
        <f t="shared" si="1"/>
        <v>0</v>
      </c>
      <c r="T10" s="153">
        <f t="shared" si="1"/>
        <v>0</v>
      </c>
      <c r="U10" s="153">
        <f t="shared" si="1"/>
        <v>120</v>
      </c>
      <c r="V10" s="153">
        <f t="shared" si="1"/>
        <v>977</v>
      </c>
      <c r="W10" s="153">
        <f t="shared" si="1"/>
        <v>120</v>
      </c>
      <c r="X10" s="153">
        <f t="shared" si="1"/>
        <v>604</v>
      </c>
      <c r="Y10" s="153">
        <f t="shared" si="1"/>
        <v>0</v>
      </c>
      <c r="Z10" s="153">
        <f t="shared" si="1"/>
        <v>0</v>
      </c>
      <c r="AA10" s="153">
        <f t="shared" si="1"/>
        <v>120</v>
      </c>
      <c r="AB10" s="153">
        <f t="shared" si="1"/>
        <v>254</v>
      </c>
      <c r="AC10" s="153">
        <f t="shared" si="1"/>
        <v>117</v>
      </c>
      <c r="AD10" s="153">
        <f t="shared" si="1"/>
        <v>443</v>
      </c>
      <c r="AE10" s="150">
        <v>0</v>
      </c>
      <c r="AF10" s="150">
        <f>R10+T10+V10+X10+Z10+AB10+AD10-P10</f>
        <v>0</v>
      </c>
    </row>
    <row r="12" spans="1:32">
      <c r="P12" s="154">
        <f>R10+T10+V10+X10+Z10+AB10+AD10</f>
        <v>4678</v>
      </c>
    </row>
  </sheetData>
  <mergeCells count="19">
    <mergeCell ref="AC5:AD6"/>
    <mergeCell ref="AE5:AE6"/>
    <mergeCell ref="AF5:AF6"/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</mergeCells>
  <hyperlinks>
    <hyperlink ref="C1" r:id="rId1"/>
  </hyperlinks>
  <pageMargins left="0.39374999999999999" right="0" top="0" bottom="0" header="0" footer="0.511811023622047"/>
  <pageSetup paperSize="9" fitToWidth="0" orientation="landscape" useFirstPageNumber="1" horizontalDpi="300" verticalDpi="300" r:id="rId2"/>
  <headerFooter>
    <oddHeader>&amp;C&amp;A&amp;RСтраница &amp;P</oddHead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CD5B5"/>
  </sheetPr>
  <dimension ref="A1:AMK13"/>
  <sheetViews>
    <sheetView view="pageBreakPreview" topLeftCell="C1" workbookViewId="0">
      <selection activeCell="P9" sqref="P9"/>
    </sheetView>
  </sheetViews>
  <sheetFormatPr defaultColWidth="8.5703125" defaultRowHeight="12.75"/>
  <cols>
    <col min="1" max="1" width="3.7109375" style="15" customWidth="1"/>
    <col min="2" max="2" width="53.5703125" style="15" customWidth="1"/>
    <col min="3" max="3" width="10.140625" style="15" customWidth="1"/>
    <col min="4" max="4" width="13.28515625" style="15" customWidth="1"/>
    <col min="5" max="5" width="7.85546875" style="15" customWidth="1"/>
    <col min="6" max="8" width="7.42578125" style="15" customWidth="1"/>
    <col min="9" max="9" width="22.28515625" style="15" customWidth="1"/>
    <col min="10" max="10" width="14.85546875" style="15" customWidth="1"/>
    <col min="11" max="11" width="22.28515625" style="15" customWidth="1"/>
    <col min="12" max="12" width="15" style="15" customWidth="1"/>
    <col min="13" max="13" width="9.85546875" style="15" customWidth="1"/>
    <col min="14" max="14" width="9" style="15" customWidth="1"/>
    <col min="15" max="15" width="7.5703125" style="15" customWidth="1"/>
    <col min="16" max="16" width="7.140625" style="15" customWidth="1"/>
    <col min="17" max="17" width="7.85546875" style="15" customWidth="1"/>
    <col min="18" max="18" width="7.7109375" style="15" customWidth="1"/>
    <col min="19" max="19" width="6.42578125" style="15" customWidth="1"/>
    <col min="20" max="20" width="13.42578125" style="15" customWidth="1"/>
    <col min="21" max="1025" width="9.140625" style="15" customWidth="1"/>
  </cols>
  <sheetData>
    <row r="1" spans="1:21" ht="19.5" customHeight="1">
      <c r="B1" s="155" t="s">
        <v>128</v>
      </c>
      <c r="C1" s="156"/>
    </row>
    <row r="2" spans="1:21" ht="6.6" customHeight="1">
      <c r="A2" s="117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8"/>
      <c r="M2" s="157"/>
      <c r="N2" s="117"/>
      <c r="O2" s="117"/>
      <c r="P2" s="117"/>
      <c r="Q2" s="117"/>
      <c r="R2" s="117"/>
      <c r="S2" s="117"/>
    </row>
    <row r="3" spans="1:21" s="94" customFormat="1" ht="21.75" customHeight="1">
      <c r="A3" s="351" t="s">
        <v>1</v>
      </c>
      <c r="B3" s="352" t="s">
        <v>2</v>
      </c>
      <c r="C3" s="353" t="s">
        <v>129</v>
      </c>
      <c r="D3" s="353"/>
      <c r="E3" s="353"/>
      <c r="F3" s="353"/>
      <c r="G3" s="353"/>
      <c r="H3" s="353"/>
      <c r="I3" s="353" t="s">
        <v>43</v>
      </c>
      <c r="J3" s="354" t="s">
        <v>130</v>
      </c>
      <c r="K3" s="354" t="s">
        <v>131</v>
      </c>
      <c r="L3" s="355" t="s">
        <v>44</v>
      </c>
      <c r="M3" s="356" t="s">
        <v>132</v>
      </c>
      <c r="N3" s="356" t="s">
        <v>133</v>
      </c>
    </row>
    <row r="4" spans="1:21" s="94" customFormat="1" ht="6" customHeight="1">
      <c r="A4" s="351"/>
      <c r="B4" s="352"/>
      <c r="C4" s="353"/>
      <c r="D4" s="353"/>
      <c r="E4" s="353"/>
      <c r="F4" s="353"/>
      <c r="G4" s="353"/>
      <c r="H4" s="353"/>
      <c r="I4" s="353"/>
      <c r="J4" s="354"/>
      <c r="K4" s="354"/>
      <c r="L4" s="355"/>
      <c r="M4" s="356"/>
      <c r="N4" s="356"/>
    </row>
    <row r="5" spans="1:21" s="94" customFormat="1" ht="34.5" customHeight="1">
      <c r="A5" s="351"/>
      <c r="B5" s="352"/>
      <c r="C5" s="353"/>
      <c r="D5" s="353"/>
      <c r="E5" s="353"/>
      <c r="F5" s="353"/>
      <c r="G5" s="353"/>
      <c r="H5" s="353"/>
      <c r="I5" s="353"/>
      <c r="J5" s="354"/>
      <c r="K5" s="354"/>
      <c r="L5" s="355"/>
      <c r="M5" s="356"/>
      <c r="N5" s="356"/>
    </row>
    <row r="6" spans="1:21" s="94" customFormat="1" ht="30" customHeight="1">
      <c r="A6" s="351"/>
      <c r="B6" s="352"/>
      <c r="C6" s="354" t="s">
        <v>23</v>
      </c>
      <c r="D6" s="354"/>
      <c r="E6" s="354" t="s">
        <v>134</v>
      </c>
      <c r="F6" s="354"/>
      <c r="G6" s="353" t="s">
        <v>135</v>
      </c>
      <c r="H6" s="353"/>
      <c r="I6" s="353"/>
      <c r="J6" s="354"/>
      <c r="K6" s="354"/>
      <c r="L6" s="355"/>
      <c r="M6" s="356"/>
      <c r="N6" s="356"/>
    </row>
    <row r="7" spans="1:21" s="94" customFormat="1" ht="15.75" customHeight="1">
      <c r="A7" s="351"/>
      <c r="B7" s="352"/>
      <c r="C7" s="161" t="s">
        <v>67</v>
      </c>
      <c r="D7" s="160" t="s">
        <v>104</v>
      </c>
      <c r="E7" s="161" t="s">
        <v>67</v>
      </c>
      <c r="F7" s="160" t="s">
        <v>104</v>
      </c>
      <c r="G7" s="161" t="s">
        <v>67</v>
      </c>
      <c r="H7" s="159" t="s">
        <v>104</v>
      </c>
      <c r="I7" s="162" t="s">
        <v>70</v>
      </c>
      <c r="J7" s="162" t="s">
        <v>67</v>
      </c>
      <c r="K7" s="162" t="s">
        <v>67</v>
      </c>
      <c r="L7" s="162" t="s">
        <v>70</v>
      </c>
      <c r="M7" s="163"/>
      <c r="N7" s="37"/>
    </row>
    <row r="8" spans="1:21" ht="12" customHeight="1">
      <c r="A8" s="164"/>
      <c r="B8" s="165">
        <v>1</v>
      </c>
      <c r="C8" s="166" t="s">
        <v>136</v>
      </c>
      <c r="D8" s="166" t="s">
        <v>137</v>
      </c>
      <c r="E8" s="166">
        <v>4</v>
      </c>
      <c r="F8" s="166">
        <v>5</v>
      </c>
      <c r="G8" s="166">
        <v>6</v>
      </c>
      <c r="H8" s="167">
        <v>7</v>
      </c>
      <c r="I8" s="168">
        <v>8</v>
      </c>
      <c r="J8" s="169">
        <v>9</v>
      </c>
      <c r="K8" s="169">
        <v>10</v>
      </c>
      <c r="L8" s="169">
        <v>11</v>
      </c>
      <c r="M8" s="170"/>
      <c r="N8" s="55"/>
    </row>
    <row r="9" spans="1:21" ht="37.700000000000003" customHeight="1">
      <c r="A9" s="171">
        <v>13</v>
      </c>
      <c r="B9" s="172" t="s">
        <v>73</v>
      </c>
      <c r="C9" s="173">
        <v>16</v>
      </c>
      <c r="D9" s="173">
        <v>54</v>
      </c>
      <c r="E9" s="173">
        <v>0</v>
      </c>
      <c r="F9" s="173">
        <v>0</v>
      </c>
      <c r="G9" s="173">
        <v>16</v>
      </c>
      <c r="H9" s="174">
        <v>54</v>
      </c>
      <c r="I9" s="175">
        <v>15101</v>
      </c>
      <c r="J9" s="102">
        <v>1</v>
      </c>
      <c r="K9" s="102">
        <v>17</v>
      </c>
      <c r="L9" s="176">
        <v>15320</v>
      </c>
      <c r="M9" s="177">
        <f>E9+G9-C9</f>
        <v>0</v>
      </c>
      <c r="N9" s="178">
        <f>F9+H9-D9</f>
        <v>0</v>
      </c>
      <c r="O9" s="117"/>
      <c r="P9" s="117"/>
      <c r="Q9" s="117"/>
      <c r="R9" s="117"/>
      <c r="S9" s="117"/>
      <c r="T9" s="117"/>
      <c r="U9" s="117"/>
    </row>
    <row r="10" spans="1:21" ht="43.5" customHeight="1">
      <c r="A10" s="179" t="s">
        <v>105</v>
      </c>
      <c r="B10" s="180" t="s">
        <v>127</v>
      </c>
      <c r="C10" s="181">
        <f t="shared" ref="C10:L10" si="0">SUM(C9)</f>
        <v>16</v>
      </c>
      <c r="D10" s="181">
        <f t="shared" si="0"/>
        <v>54</v>
      </c>
      <c r="E10" s="181">
        <f t="shared" si="0"/>
        <v>0</v>
      </c>
      <c r="F10" s="181">
        <f t="shared" si="0"/>
        <v>0</v>
      </c>
      <c r="G10" s="181">
        <f t="shared" si="0"/>
        <v>16</v>
      </c>
      <c r="H10" s="181">
        <f t="shared" si="0"/>
        <v>54</v>
      </c>
      <c r="I10" s="182">
        <f t="shared" si="0"/>
        <v>15101</v>
      </c>
      <c r="J10" s="183">
        <f t="shared" si="0"/>
        <v>1</v>
      </c>
      <c r="K10" s="184">
        <f t="shared" si="0"/>
        <v>17</v>
      </c>
      <c r="L10" s="185">
        <f t="shared" si="0"/>
        <v>15320</v>
      </c>
      <c r="M10" s="186">
        <f>E10+G10-C10</f>
        <v>0</v>
      </c>
      <c r="N10" s="187">
        <f>F10+H10-D10</f>
        <v>0</v>
      </c>
      <c r="O10" s="117"/>
      <c r="P10" s="117"/>
      <c r="Q10" s="117"/>
      <c r="R10" s="117"/>
      <c r="S10" s="117"/>
      <c r="T10" s="117"/>
      <c r="U10" s="117"/>
    </row>
    <row r="11" spans="1:21" ht="15">
      <c r="A11" s="188" t="s">
        <v>105</v>
      </c>
      <c r="B11" s="188" t="s">
        <v>105</v>
      </c>
      <c r="C11" s="189"/>
      <c r="D11" s="190"/>
      <c r="E11" s="189" t="s">
        <v>105</v>
      </c>
      <c r="F11" s="191" t="s">
        <v>105</v>
      </c>
      <c r="G11" s="191" t="s">
        <v>105</v>
      </c>
      <c r="H11" s="191" t="s">
        <v>105</v>
      </c>
      <c r="I11" s="191" t="s">
        <v>105</v>
      </c>
      <c r="J11" s="191" t="s">
        <v>105</v>
      </c>
      <c r="K11" s="191" t="s">
        <v>105</v>
      </c>
      <c r="L11" s="189" t="s">
        <v>105</v>
      </c>
      <c r="M11" s="188" t="s">
        <v>105</v>
      </c>
      <c r="N11" s="117"/>
      <c r="O11" s="117"/>
      <c r="P11" s="117"/>
      <c r="Q11" s="117"/>
      <c r="R11" s="117"/>
      <c r="S11" s="117"/>
      <c r="T11" s="117"/>
      <c r="U11" s="117"/>
    </row>
    <row r="12" spans="1:21">
      <c r="A12" s="117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</row>
    <row r="13" spans="1:21">
      <c r="A13" s="117"/>
      <c r="B13" s="117"/>
      <c r="C13" s="192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</row>
  </sheetData>
  <mergeCells count="12">
    <mergeCell ref="K3:K6"/>
    <mergeCell ref="L3:L6"/>
    <mergeCell ref="M3:M6"/>
    <mergeCell ref="N3:N6"/>
    <mergeCell ref="C6:D6"/>
    <mergeCell ref="E6:F6"/>
    <mergeCell ref="G6:H6"/>
    <mergeCell ref="A3:A7"/>
    <mergeCell ref="B3:B7"/>
    <mergeCell ref="C3:H5"/>
    <mergeCell ref="I3:I6"/>
    <mergeCell ref="J3:J6"/>
  </mergeCells>
  <pageMargins left="0.78749999999999998" right="0.39374999999999999" top="0.39305555555555599" bottom="0.39374999999999999" header="0.196527777777778" footer="0.511811023622047"/>
  <pageSetup paperSize="9" scale="66" orientation="landscape" horizontalDpi="300" verticalDpi="300" r:id="rId1"/>
  <headerFooter>
    <oddHeader>&amp;C&amp;A&amp;RСтраница 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CD5B5"/>
  </sheetPr>
  <dimension ref="A1:AMK15"/>
  <sheetViews>
    <sheetView view="pageBreakPreview" topLeftCell="X3" workbookViewId="0">
      <selection activeCell="AJ11" sqref="AJ11"/>
    </sheetView>
  </sheetViews>
  <sheetFormatPr defaultColWidth="8.5703125" defaultRowHeight="12.75"/>
  <cols>
    <col min="1" max="1" width="3.7109375" style="15" customWidth="1"/>
    <col min="2" max="2" width="39.140625" style="15" customWidth="1"/>
    <col min="3" max="3" width="10.28515625" style="15" customWidth="1"/>
    <col min="4" max="4" width="10.5703125" style="76" customWidth="1"/>
    <col min="5" max="5" width="11.5703125" style="76" customWidth="1"/>
    <col min="6" max="6" width="10" style="76" customWidth="1"/>
    <col min="7" max="7" width="10.42578125" style="76" customWidth="1"/>
    <col min="8" max="8" width="15.85546875" style="15" customWidth="1"/>
    <col min="9" max="10" width="13.5703125" style="15" customWidth="1"/>
    <col min="11" max="11" width="14.42578125" style="15" customWidth="1"/>
    <col min="12" max="12" width="14.28515625" style="15" customWidth="1"/>
    <col min="13" max="13" width="6.140625" style="76" customWidth="1"/>
    <col min="14" max="15" width="8.7109375" style="76" customWidth="1"/>
    <col min="16" max="16" width="8.42578125" style="15" customWidth="1"/>
    <col min="17" max="17" width="9.85546875" style="15" customWidth="1"/>
    <col min="18" max="18" width="8.42578125" style="15" customWidth="1"/>
    <col min="19" max="19" width="5.5703125" style="15" customWidth="1"/>
    <col min="20" max="20" width="7" style="15" customWidth="1"/>
    <col min="21" max="21" width="8" style="15" customWidth="1"/>
    <col min="22" max="22" width="6.5703125" style="15" customWidth="1"/>
    <col min="23" max="23" width="7.5703125" style="15" customWidth="1"/>
    <col min="24" max="24" width="6.140625" style="15" customWidth="1"/>
    <col min="25" max="25" width="6" style="15" customWidth="1"/>
    <col min="26" max="26" width="5.28515625" style="15" customWidth="1"/>
    <col min="27" max="27" width="7.5703125" style="15" customWidth="1"/>
    <col min="28" max="28" width="4.85546875" style="15" customWidth="1"/>
    <col min="29" max="29" width="5.42578125" style="15" customWidth="1"/>
    <col min="30" max="30" width="5.5703125" style="15" customWidth="1"/>
    <col min="31" max="31" width="9.85546875" style="15" customWidth="1"/>
    <col min="32" max="32" width="5.85546875" style="15" customWidth="1"/>
    <col min="33" max="33" width="7" style="15" customWidth="1"/>
    <col min="34" max="34" width="6.7109375" style="15" customWidth="1"/>
    <col min="35" max="35" width="10.28515625" style="15" customWidth="1"/>
    <col min="36" max="36" width="12.85546875" style="15" customWidth="1"/>
    <col min="37" max="37" width="15.42578125" style="15" customWidth="1"/>
    <col min="38" max="38" width="14.140625" style="15" customWidth="1"/>
    <col min="39" max="39" width="13.5703125" style="15" customWidth="1"/>
    <col min="40" max="40" width="20.7109375" style="15" customWidth="1"/>
    <col min="41" max="43" width="9.140625" style="15" customWidth="1"/>
    <col min="44" max="44" width="12.5703125" style="15" customWidth="1"/>
    <col min="45" max="1025" width="9.140625" style="15" customWidth="1"/>
  </cols>
  <sheetData>
    <row r="1" spans="1:44" hidden="1"/>
    <row r="2" spans="1:44" hidden="1"/>
    <row r="3" spans="1:44" ht="39.75" customHeight="1">
      <c r="B3" s="15">
        <v>68</v>
      </c>
      <c r="C3" s="78"/>
      <c r="D3" s="77" t="s">
        <v>138</v>
      </c>
      <c r="E3" s="77"/>
      <c r="F3" s="77"/>
      <c r="G3" s="77"/>
      <c r="H3" s="78"/>
      <c r="I3" s="78"/>
      <c r="J3" s="78"/>
      <c r="K3" s="78"/>
      <c r="L3" s="78"/>
      <c r="M3" s="79"/>
      <c r="N3" s="79"/>
      <c r="O3" s="79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</row>
    <row r="4" spans="1:44" s="24" customFormat="1" ht="35.25" customHeight="1">
      <c r="A4" s="357" t="s">
        <v>1</v>
      </c>
      <c r="B4" s="358" t="s">
        <v>2</v>
      </c>
      <c r="C4" s="359" t="s">
        <v>139</v>
      </c>
      <c r="D4" s="359"/>
      <c r="E4" s="359" t="s">
        <v>140</v>
      </c>
      <c r="F4" s="359"/>
      <c r="G4" s="359"/>
      <c r="H4" s="360" t="s">
        <v>141</v>
      </c>
      <c r="I4" s="361" t="s">
        <v>142</v>
      </c>
      <c r="J4" s="362" t="s">
        <v>77</v>
      </c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H4" s="362"/>
      <c r="AI4" s="363" t="s">
        <v>143</v>
      </c>
      <c r="AJ4" s="363"/>
      <c r="AK4" s="364" t="s">
        <v>144</v>
      </c>
      <c r="AL4" s="364"/>
      <c r="AM4" s="364"/>
      <c r="AN4" s="364"/>
      <c r="AO4" s="365" t="s">
        <v>145</v>
      </c>
      <c r="AP4" s="365" t="s">
        <v>146</v>
      </c>
      <c r="AQ4" s="365" t="s">
        <v>147</v>
      </c>
      <c r="AR4" s="365" t="s">
        <v>148</v>
      </c>
    </row>
    <row r="5" spans="1:44" s="24" customFormat="1" ht="24" customHeight="1">
      <c r="A5" s="357"/>
      <c r="B5" s="358"/>
      <c r="C5" s="366" t="s">
        <v>149</v>
      </c>
      <c r="D5" s="367" t="s">
        <v>150</v>
      </c>
      <c r="E5" s="368" t="s">
        <v>151</v>
      </c>
      <c r="F5" s="369" t="s">
        <v>152</v>
      </c>
      <c r="G5" s="367" t="s">
        <v>153</v>
      </c>
      <c r="H5" s="360"/>
      <c r="I5" s="361"/>
      <c r="J5" s="370" t="s">
        <v>154</v>
      </c>
      <c r="K5" s="371" t="s">
        <v>155</v>
      </c>
      <c r="L5" s="371"/>
      <c r="M5" s="371" t="s">
        <v>156</v>
      </c>
      <c r="N5" s="371"/>
      <c r="O5" s="371"/>
      <c r="P5" s="371"/>
      <c r="Q5" s="371"/>
      <c r="R5" s="371"/>
      <c r="S5" s="371"/>
      <c r="T5" s="371"/>
      <c r="U5" s="371"/>
      <c r="V5" s="371"/>
      <c r="W5" s="371" t="s">
        <v>157</v>
      </c>
      <c r="X5" s="371"/>
      <c r="Y5" s="371"/>
      <c r="Z5" s="371"/>
      <c r="AA5" s="371" t="s">
        <v>158</v>
      </c>
      <c r="AB5" s="371"/>
      <c r="AC5" s="371"/>
      <c r="AD5" s="371"/>
      <c r="AE5" s="372" t="s">
        <v>159</v>
      </c>
      <c r="AF5" s="372"/>
      <c r="AG5" s="372"/>
      <c r="AH5" s="372"/>
      <c r="AI5" s="373" t="s">
        <v>23</v>
      </c>
      <c r="AJ5" s="373"/>
      <c r="AK5" s="374" t="s">
        <v>160</v>
      </c>
      <c r="AL5" s="375" t="s">
        <v>161</v>
      </c>
      <c r="AM5" s="375" t="s">
        <v>162</v>
      </c>
      <c r="AN5" s="376" t="s">
        <v>163</v>
      </c>
      <c r="AO5" s="365"/>
      <c r="AP5" s="365"/>
      <c r="AQ5" s="365"/>
      <c r="AR5" s="365"/>
    </row>
    <row r="6" spans="1:44" s="24" customFormat="1" ht="30" customHeight="1">
      <c r="A6" s="357"/>
      <c r="B6" s="358"/>
      <c r="C6" s="366"/>
      <c r="D6" s="367"/>
      <c r="E6" s="368"/>
      <c r="F6" s="369"/>
      <c r="G6" s="367"/>
      <c r="H6" s="360"/>
      <c r="I6" s="361"/>
      <c r="J6" s="370"/>
      <c r="K6" s="371" t="s">
        <v>164</v>
      </c>
      <c r="L6" s="371" t="s">
        <v>165</v>
      </c>
      <c r="M6" s="377" t="s">
        <v>166</v>
      </c>
      <c r="N6" s="377"/>
      <c r="O6" s="377"/>
      <c r="P6" s="378" t="s">
        <v>167</v>
      </c>
      <c r="Q6" s="378"/>
      <c r="R6" s="378"/>
      <c r="S6" s="379" t="s">
        <v>168</v>
      </c>
      <c r="T6" s="379"/>
      <c r="U6" s="379"/>
      <c r="V6" s="380" t="s">
        <v>169</v>
      </c>
      <c r="W6" s="371" t="s">
        <v>23</v>
      </c>
      <c r="X6" s="371" t="s">
        <v>170</v>
      </c>
      <c r="Y6" s="371"/>
      <c r="Z6" s="371"/>
      <c r="AA6" s="371" t="s">
        <v>23</v>
      </c>
      <c r="AB6" s="371" t="s">
        <v>170</v>
      </c>
      <c r="AC6" s="371"/>
      <c r="AD6" s="371"/>
      <c r="AE6" s="371" t="s">
        <v>23</v>
      </c>
      <c r="AF6" s="372" t="s">
        <v>170</v>
      </c>
      <c r="AG6" s="372"/>
      <c r="AH6" s="372"/>
      <c r="AI6" s="373"/>
      <c r="AJ6" s="373"/>
      <c r="AK6" s="374"/>
      <c r="AL6" s="375"/>
      <c r="AM6" s="375"/>
      <c r="AN6" s="376"/>
      <c r="AO6" s="365"/>
      <c r="AP6" s="365"/>
      <c r="AQ6" s="365"/>
      <c r="AR6" s="365"/>
    </row>
    <row r="7" spans="1:44" s="24" customFormat="1" ht="79.5" customHeight="1">
      <c r="A7" s="357"/>
      <c r="B7" s="358"/>
      <c r="C7" s="366"/>
      <c r="D7" s="367"/>
      <c r="E7" s="368"/>
      <c r="F7" s="369"/>
      <c r="G7" s="367"/>
      <c r="H7" s="360"/>
      <c r="I7" s="361"/>
      <c r="J7" s="370"/>
      <c r="K7" s="371"/>
      <c r="L7" s="371"/>
      <c r="M7" s="194" t="s">
        <v>24</v>
      </c>
      <c r="N7" s="194" t="s">
        <v>171</v>
      </c>
      <c r="O7" s="194" t="s">
        <v>172</v>
      </c>
      <c r="P7" s="195" t="s">
        <v>173</v>
      </c>
      <c r="Q7" s="195" t="s">
        <v>174</v>
      </c>
      <c r="R7" s="195" t="s">
        <v>175</v>
      </c>
      <c r="S7" s="196" t="s">
        <v>176</v>
      </c>
      <c r="T7" s="196" t="s">
        <v>177</v>
      </c>
      <c r="U7" s="196" t="s">
        <v>178</v>
      </c>
      <c r="V7" s="380"/>
      <c r="W7" s="371"/>
      <c r="X7" s="161" t="s">
        <v>179</v>
      </c>
      <c r="Y7" s="161" t="s">
        <v>180</v>
      </c>
      <c r="Z7" s="161" t="s">
        <v>181</v>
      </c>
      <c r="AA7" s="371"/>
      <c r="AB7" s="161" t="s">
        <v>179</v>
      </c>
      <c r="AC7" s="161" t="s">
        <v>180</v>
      </c>
      <c r="AD7" s="161" t="s">
        <v>181</v>
      </c>
      <c r="AE7" s="371"/>
      <c r="AF7" s="161" t="s">
        <v>179</v>
      </c>
      <c r="AG7" s="161" t="s">
        <v>180</v>
      </c>
      <c r="AH7" s="193" t="s">
        <v>181</v>
      </c>
      <c r="AI7" s="373"/>
      <c r="AJ7" s="373"/>
      <c r="AK7" s="374"/>
      <c r="AL7" s="375"/>
      <c r="AM7" s="375"/>
      <c r="AN7" s="376"/>
      <c r="AO7" s="365"/>
      <c r="AP7" s="365"/>
      <c r="AQ7" s="365"/>
      <c r="AR7" s="365"/>
    </row>
    <row r="8" spans="1:44" s="94" customFormat="1" ht="18.75" customHeight="1">
      <c r="A8" s="357"/>
      <c r="B8" s="358"/>
      <c r="C8" s="197" t="s">
        <v>67</v>
      </c>
      <c r="D8" s="198" t="s">
        <v>67</v>
      </c>
      <c r="E8" s="199" t="s">
        <v>67</v>
      </c>
      <c r="F8" s="200" t="s">
        <v>67</v>
      </c>
      <c r="G8" s="201" t="s">
        <v>67</v>
      </c>
      <c r="H8" s="199" t="s">
        <v>67</v>
      </c>
      <c r="I8" s="201" t="s">
        <v>67</v>
      </c>
      <c r="J8" s="202" t="s">
        <v>67</v>
      </c>
      <c r="K8" s="200" t="s">
        <v>67</v>
      </c>
      <c r="L8" s="200" t="s">
        <v>67</v>
      </c>
      <c r="M8" s="200" t="s">
        <v>67</v>
      </c>
      <c r="N8" s="200" t="s">
        <v>67</v>
      </c>
      <c r="O8" s="200" t="s">
        <v>67</v>
      </c>
      <c r="P8" s="200" t="s">
        <v>67</v>
      </c>
      <c r="Q8" s="200" t="s">
        <v>67</v>
      </c>
      <c r="R8" s="200" t="s">
        <v>67</v>
      </c>
      <c r="S8" s="200" t="s">
        <v>67</v>
      </c>
      <c r="T8" s="200" t="s">
        <v>67</v>
      </c>
      <c r="U8" s="200" t="s">
        <v>67</v>
      </c>
      <c r="V8" s="200" t="s">
        <v>67</v>
      </c>
      <c r="W8" s="200" t="s">
        <v>67</v>
      </c>
      <c r="X8" s="200" t="s">
        <v>67</v>
      </c>
      <c r="Y8" s="200" t="s">
        <v>67</v>
      </c>
      <c r="Z8" s="200" t="s">
        <v>67</v>
      </c>
      <c r="AA8" s="200" t="s">
        <v>67</v>
      </c>
      <c r="AB8" s="200" t="s">
        <v>67</v>
      </c>
      <c r="AC8" s="200" t="s">
        <v>67</v>
      </c>
      <c r="AD8" s="200" t="s">
        <v>67</v>
      </c>
      <c r="AE8" s="200" t="s">
        <v>67</v>
      </c>
      <c r="AF8" s="200" t="s">
        <v>67</v>
      </c>
      <c r="AG8" s="200" t="s">
        <v>67</v>
      </c>
      <c r="AH8" s="201" t="s">
        <v>67</v>
      </c>
      <c r="AI8" s="203" t="s">
        <v>67</v>
      </c>
      <c r="AJ8" s="204" t="s">
        <v>104</v>
      </c>
      <c r="AK8" s="205" t="s">
        <v>66</v>
      </c>
      <c r="AL8" s="206" t="s">
        <v>67</v>
      </c>
      <c r="AM8" s="206" t="s">
        <v>66</v>
      </c>
      <c r="AN8" s="207" t="s">
        <v>67</v>
      </c>
      <c r="AO8" s="92"/>
      <c r="AP8" s="92"/>
      <c r="AQ8" s="92"/>
      <c r="AR8" s="92"/>
    </row>
    <row r="9" spans="1:44" s="94" customFormat="1" ht="15" customHeight="1">
      <c r="A9" s="208"/>
      <c r="B9" s="209">
        <v>1</v>
      </c>
      <c r="C9" s="208">
        <v>2</v>
      </c>
      <c r="D9" s="210">
        <v>3</v>
      </c>
      <c r="E9" s="211">
        <v>4</v>
      </c>
      <c r="F9" s="212">
        <v>5</v>
      </c>
      <c r="G9" s="210">
        <v>6</v>
      </c>
      <c r="H9" s="213">
        <v>7</v>
      </c>
      <c r="I9" s="214">
        <v>8</v>
      </c>
      <c r="J9" s="215">
        <v>9</v>
      </c>
      <c r="K9" s="216">
        <v>10</v>
      </c>
      <c r="L9" s="216">
        <v>11</v>
      </c>
      <c r="M9" s="216">
        <v>12</v>
      </c>
      <c r="N9" s="216">
        <v>13</v>
      </c>
      <c r="O9" s="216">
        <v>14</v>
      </c>
      <c r="P9" s="216">
        <v>15</v>
      </c>
      <c r="Q9" s="216">
        <v>16</v>
      </c>
      <c r="R9" s="216">
        <v>17</v>
      </c>
      <c r="S9" s="216">
        <v>18</v>
      </c>
      <c r="T9" s="216">
        <v>19</v>
      </c>
      <c r="U9" s="216">
        <v>20</v>
      </c>
      <c r="V9" s="216">
        <v>21</v>
      </c>
      <c r="W9" s="216">
        <v>22</v>
      </c>
      <c r="X9" s="216">
        <v>23</v>
      </c>
      <c r="Y9" s="216">
        <v>24</v>
      </c>
      <c r="Z9" s="216">
        <v>25</v>
      </c>
      <c r="AA9" s="216">
        <v>26</v>
      </c>
      <c r="AB9" s="216">
        <v>27</v>
      </c>
      <c r="AC9" s="216">
        <v>28</v>
      </c>
      <c r="AD9" s="216">
        <v>29</v>
      </c>
      <c r="AE9" s="216">
        <v>30</v>
      </c>
      <c r="AF9" s="216">
        <v>31</v>
      </c>
      <c r="AG9" s="216">
        <v>32</v>
      </c>
      <c r="AH9" s="214">
        <v>33</v>
      </c>
      <c r="AI9" s="217">
        <v>34</v>
      </c>
      <c r="AJ9" s="218">
        <v>35</v>
      </c>
      <c r="AK9" s="213">
        <v>36</v>
      </c>
      <c r="AL9" s="216">
        <v>37</v>
      </c>
      <c r="AM9" s="216">
        <v>38</v>
      </c>
      <c r="AN9" s="214">
        <v>39</v>
      </c>
      <c r="AO9" s="92"/>
      <c r="AP9" s="92"/>
      <c r="AQ9" s="92"/>
      <c r="AR9" s="92"/>
    </row>
    <row r="10" spans="1:44" s="233" customFormat="1" ht="84.2" customHeight="1">
      <c r="A10" s="219"/>
      <c r="B10" s="220" t="s">
        <v>73</v>
      </c>
      <c r="C10" s="221">
        <v>12</v>
      </c>
      <c r="D10" s="222">
        <v>1</v>
      </c>
      <c r="E10" s="223">
        <v>5</v>
      </c>
      <c r="F10" s="224">
        <v>5</v>
      </c>
      <c r="G10" s="222">
        <v>0</v>
      </c>
      <c r="H10" s="223">
        <v>21</v>
      </c>
      <c r="I10" s="222">
        <v>21</v>
      </c>
      <c r="J10" s="225">
        <v>21</v>
      </c>
      <c r="K10" s="224">
        <v>0</v>
      </c>
      <c r="L10" s="224">
        <v>21</v>
      </c>
      <c r="M10" s="226">
        <v>18</v>
      </c>
      <c r="N10" s="224">
        <v>1</v>
      </c>
      <c r="O10" s="224">
        <v>0</v>
      </c>
      <c r="P10" s="224">
        <v>0</v>
      </c>
      <c r="Q10" s="224">
        <v>0</v>
      </c>
      <c r="R10" s="224">
        <v>0</v>
      </c>
      <c r="S10" s="224">
        <v>0</v>
      </c>
      <c r="T10" s="224">
        <v>0</v>
      </c>
      <c r="U10" s="224">
        <v>0</v>
      </c>
      <c r="V10" s="224">
        <v>0</v>
      </c>
      <c r="W10" s="226">
        <v>3</v>
      </c>
      <c r="X10" s="224">
        <v>0</v>
      </c>
      <c r="Y10" s="224">
        <v>1</v>
      </c>
      <c r="Z10" s="224">
        <v>0</v>
      </c>
      <c r="AA10" s="226">
        <v>6</v>
      </c>
      <c r="AB10" s="224">
        <v>1</v>
      </c>
      <c r="AC10" s="224">
        <v>4</v>
      </c>
      <c r="AD10" s="224">
        <v>0</v>
      </c>
      <c r="AE10" s="226">
        <v>12</v>
      </c>
      <c r="AF10" s="224">
        <v>10</v>
      </c>
      <c r="AG10" s="224">
        <v>2</v>
      </c>
      <c r="AH10" s="222">
        <v>0</v>
      </c>
      <c r="AI10" s="227">
        <v>21</v>
      </c>
      <c r="AJ10" s="228">
        <v>45776</v>
      </c>
      <c r="AK10" s="229">
        <v>1</v>
      </c>
      <c r="AL10" s="230">
        <v>21</v>
      </c>
      <c r="AM10" s="230">
        <v>1</v>
      </c>
      <c r="AN10" s="231">
        <v>20</v>
      </c>
      <c r="AO10" s="232">
        <f>W10+AA10+AE10-J10</f>
        <v>0</v>
      </c>
      <c r="AP10" s="232">
        <f>K10+L10-J10</f>
        <v>0</v>
      </c>
      <c r="AQ10" s="232">
        <f>AI10-J10</f>
        <v>0</v>
      </c>
      <c r="AR10" s="232">
        <f>X10+Y10+Z10+AB10+AC10+AD10+AF10+AG10+AH10-M10</f>
        <v>0</v>
      </c>
    </row>
    <row r="11" spans="1:44" ht="25.35" customHeight="1">
      <c r="A11" s="234"/>
      <c r="B11" s="235" t="s">
        <v>106</v>
      </c>
      <c r="C11" s="236">
        <f t="shared" ref="C11:AN11" si="0">SUM(C10)</f>
        <v>12</v>
      </c>
      <c r="D11" s="237">
        <f t="shared" si="0"/>
        <v>1</v>
      </c>
      <c r="E11" s="236">
        <f t="shared" si="0"/>
        <v>5</v>
      </c>
      <c r="F11" s="238">
        <f t="shared" si="0"/>
        <v>5</v>
      </c>
      <c r="G11" s="237">
        <f t="shared" si="0"/>
        <v>0</v>
      </c>
      <c r="H11" s="236">
        <f t="shared" si="0"/>
        <v>21</v>
      </c>
      <c r="I11" s="237">
        <f t="shared" si="0"/>
        <v>21</v>
      </c>
      <c r="J11" s="239">
        <f t="shared" si="0"/>
        <v>21</v>
      </c>
      <c r="K11" s="238">
        <f t="shared" si="0"/>
        <v>0</v>
      </c>
      <c r="L11" s="238">
        <f t="shared" si="0"/>
        <v>21</v>
      </c>
      <c r="M11" s="238">
        <f t="shared" si="0"/>
        <v>18</v>
      </c>
      <c r="N11" s="238">
        <f t="shared" si="0"/>
        <v>1</v>
      </c>
      <c r="O11" s="238">
        <f t="shared" si="0"/>
        <v>0</v>
      </c>
      <c r="P11" s="238">
        <f t="shared" si="0"/>
        <v>0</v>
      </c>
      <c r="Q11" s="238">
        <f t="shared" si="0"/>
        <v>0</v>
      </c>
      <c r="R11" s="238">
        <f t="shared" si="0"/>
        <v>0</v>
      </c>
      <c r="S11" s="238">
        <f t="shared" si="0"/>
        <v>0</v>
      </c>
      <c r="T11" s="238">
        <f t="shared" si="0"/>
        <v>0</v>
      </c>
      <c r="U11" s="238">
        <f t="shared" si="0"/>
        <v>0</v>
      </c>
      <c r="V11" s="238">
        <f t="shared" si="0"/>
        <v>0</v>
      </c>
      <c r="W11" s="238">
        <f t="shared" si="0"/>
        <v>3</v>
      </c>
      <c r="X11" s="238">
        <f t="shared" si="0"/>
        <v>0</v>
      </c>
      <c r="Y11" s="238">
        <f t="shared" si="0"/>
        <v>1</v>
      </c>
      <c r="Z11" s="238">
        <f t="shared" si="0"/>
        <v>0</v>
      </c>
      <c r="AA11" s="238">
        <f t="shared" si="0"/>
        <v>6</v>
      </c>
      <c r="AB11" s="238">
        <f t="shared" si="0"/>
        <v>1</v>
      </c>
      <c r="AC11" s="238">
        <f t="shared" si="0"/>
        <v>4</v>
      </c>
      <c r="AD11" s="238">
        <f t="shared" si="0"/>
        <v>0</v>
      </c>
      <c r="AE11" s="238">
        <f t="shared" si="0"/>
        <v>12</v>
      </c>
      <c r="AF11" s="238">
        <f t="shared" si="0"/>
        <v>10</v>
      </c>
      <c r="AG11" s="238">
        <f t="shared" si="0"/>
        <v>2</v>
      </c>
      <c r="AH11" s="237">
        <f t="shared" si="0"/>
        <v>0</v>
      </c>
      <c r="AI11" s="236">
        <f t="shared" si="0"/>
        <v>21</v>
      </c>
      <c r="AJ11" s="238">
        <f t="shared" si="0"/>
        <v>45776</v>
      </c>
      <c r="AK11" s="236">
        <f t="shared" si="0"/>
        <v>1</v>
      </c>
      <c r="AL11" s="238">
        <f t="shared" si="0"/>
        <v>21</v>
      </c>
      <c r="AM11" s="238">
        <f t="shared" si="0"/>
        <v>1</v>
      </c>
      <c r="AN11" s="237">
        <f t="shared" si="0"/>
        <v>20</v>
      </c>
      <c r="AO11" s="240">
        <f>W11+AA11+AE11-J11</f>
        <v>0</v>
      </c>
      <c r="AP11" s="240">
        <f>K11+L11-J11</f>
        <v>0</v>
      </c>
      <c r="AQ11" s="240">
        <f>AI11-J11</f>
        <v>0</v>
      </c>
      <c r="AR11" s="232">
        <f>X11+Y11+Z11+AB11+AC11+AD11+AF11+AG11+AH11-M11</f>
        <v>0</v>
      </c>
    </row>
    <row r="12" spans="1:44" ht="18.75">
      <c r="A12" s="241"/>
      <c r="B12" s="241"/>
      <c r="C12" s="241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3"/>
      <c r="AJ12" s="243"/>
      <c r="AK12" s="244"/>
      <c r="AL12" s="244"/>
      <c r="AM12" s="244"/>
      <c r="AN12" s="244"/>
      <c r="AO12" s="245"/>
      <c r="AP12" s="245"/>
      <c r="AQ12" s="245"/>
      <c r="AR12" s="245"/>
    </row>
    <row r="13" spans="1:44" ht="18.75" hidden="1">
      <c r="A13" s="241"/>
      <c r="B13" s="241"/>
      <c r="C13" s="241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</row>
    <row r="14" spans="1:44" ht="14.25" hidden="1" customHeight="1">
      <c r="A14" s="246"/>
      <c r="B14" s="246"/>
      <c r="C14" s="246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</row>
    <row r="15" spans="1:44"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</row>
  </sheetData>
  <mergeCells count="41">
    <mergeCell ref="AA6:AA7"/>
    <mergeCell ref="AB6:AD6"/>
    <mergeCell ref="AE6:AE7"/>
    <mergeCell ref="AF6:AH6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I4:I7"/>
    <mergeCell ref="J4:AH4"/>
    <mergeCell ref="AI4:AJ4"/>
    <mergeCell ref="AK4:AN4"/>
    <mergeCell ref="AO4:AO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4:A8"/>
    <mergeCell ref="B4:B8"/>
    <mergeCell ref="C4:D4"/>
    <mergeCell ref="E4:G4"/>
    <mergeCell ref="H4:H7"/>
  </mergeCells>
  <pageMargins left="0.196527777777778" right="0.196527777777778" top="0.196527777777778" bottom="0.196527777777778" header="0.196527777777778" footer="0.511811023622047"/>
  <pageSetup paperSize="9" scale="79" orientation="landscape" useFirstPageNumber="1" horizontalDpi="300" verticalDpi="300" r:id="rId1"/>
  <headerFooter>
    <oddHeader>&amp;C&amp;A&amp;RСтраница 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CD5B5"/>
    <pageSetUpPr fitToPage="1"/>
  </sheetPr>
  <dimension ref="A1:AMK15"/>
  <sheetViews>
    <sheetView view="pageBreakPreview" topLeftCell="A3" zoomScale="76" zoomScaleNormal="63" zoomScalePageLayoutView="76" workbookViewId="0">
      <selection activeCell="AL11" sqref="AL11"/>
    </sheetView>
  </sheetViews>
  <sheetFormatPr defaultColWidth="8.5703125" defaultRowHeight="12.75"/>
  <cols>
    <col min="1" max="1" width="3.7109375" style="15" customWidth="1"/>
    <col min="2" max="2" width="48.5703125" style="15" customWidth="1"/>
    <col min="3" max="3" width="8.28515625" style="15" customWidth="1"/>
    <col min="4" max="4" width="10.42578125" style="76" customWidth="1"/>
    <col min="5" max="5" width="12.85546875" style="76" customWidth="1"/>
    <col min="6" max="6" width="12.140625" style="76" customWidth="1"/>
    <col min="7" max="7" width="12" style="76" customWidth="1"/>
    <col min="8" max="8" width="15.85546875" style="15" customWidth="1"/>
    <col min="9" max="12" width="13.5703125" style="15" customWidth="1"/>
    <col min="13" max="13" width="6.140625" style="76" customWidth="1"/>
    <col min="14" max="15" width="8.7109375" style="76" customWidth="1"/>
    <col min="16" max="18" width="8.42578125" style="15" customWidth="1"/>
    <col min="19" max="19" width="5.5703125" style="15" customWidth="1"/>
    <col min="20" max="20" width="7" style="15" customWidth="1"/>
    <col min="21" max="21" width="8" style="15" customWidth="1"/>
    <col min="22" max="24" width="6.5703125" style="15" customWidth="1"/>
    <col min="25" max="25" width="7.5703125" style="15" customWidth="1"/>
    <col min="26" max="26" width="6.140625" style="15" customWidth="1"/>
    <col min="27" max="27" width="6" style="15" customWidth="1"/>
    <col min="28" max="28" width="5.28515625" style="15" customWidth="1"/>
    <col min="29" max="29" width="7.5703125" style="15" customWidth="1"/>
    <col min="30" max="30" width="4.85546875" style="15" customWidth="1"/>
    <col min="31" max="31" width="5.42578125" style="15" customWidth="1"/>
    <col min="32" max="32" width="6.42578125" style="15" customWidth="1"/>
    <col min="33" max="33" width="9.85546875" style="15" customWidth="1"/>
    <col min="34" max="34" width="5.85546875" style="15" customWidth="1"/>
    <col min="35" max="35" width="7" style="15" customWidth="1"/>
    <col min="36" max="36" width="8.42578125" style="15" customWidth="1"/>
    <col min="37" max="37" width="10.28515625" style="15" customWidth="1"/>
    <col min="38" max="38" width="12.85546875" style="15" customWidth="1"/>
    <col min="39" max="39" width="15.42578125" style="15" customWidth="1"/>
    <col min="40" max="40" width="14.140625" style="15" customWidth="1"/>
    <col min="41" max="41" width="13.5703125" style="15" customWidth="1"/>
    <col min="42" max="42" width="17.28515625" style="15" customWidth="1"/>
    <col min="43" max="43" width="9.140625" style="15" customWidth="1"/>
    <col min="44" max="45" width="6.140625" style="15" customWidth="1"/>
    <col min="46" max="46" width="7.42578125" style="15" customWidth="1"/>
    <col min="47" max="47" width="9.5703125" style="15" customWidth="1"/>
    <col min="48" max="1025" width="9.140625" style="15" customWidth="1"/>
  </cols>
  <sheetData>
    <row r="1" spans="1:48" hidden="1"/>
    <row r="2" spans="1:48" hidden="1"/>
    <row r="3" spans="1:48" ht="17.25" customHeight="1">
      <c r="C3" s="78"/>
      <c r="D3" s="77" t="s">
        <v>182</v>
      </c>
      <c r="E3" s="77"/>
      <c r="F3" s="77"/>
      <c r="G3" s="77"/>
      <c r="H3" s="78"/>
      <c r="I3" s="78"/>
      <c r="J3" s="78"/>
      <c r="K3" s="78"/>
      <c r="L3" s="78"/>
      <c r="M3" s="79"/>
      <c r="N3" s="79"/>
      <c r="O3" s="79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</row>
    <row r="4" spans="1:48" s="24" customFormat="1" ht="35.25" customHeight="1">
      <c r="A4" s="330" t="s">
        <v>1</v>
      </c>
      <c r="B4" s="381" t="s">
        <v>2</v>
      </c>
      <c r="C4" s="382" t="s">
        <v>139</v>
      </c>
      <c r="D4" s="382"/>
      <c r="E4" s="383" t="s">
        <v>140</v>
      </c>
      <c r="F4" s="383"/>
      <c r="G4" s="383"/>
      <c r="H4" s="384" t="s">
        <v>183</v>
      </c>
      <c r="I4" s="384" t="s">
        <v>142</v>
      </c>
      <c r="J4" s="385" t="s">
        <v>77</v>
      </c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  <c r="AC4" s="385"/>
      <c r="AD4" s="385"/>
      <c r="AE4" s="385"/>
      <c r="AF4" s="385"/>
      <c r="AG4" s="385"/>
      <c r="AH4" s="385"/>
      <c r="AI4" s="385"/>
      <c r="AJ4" s="385"/>
      <c r="AK4" s="386" t="s">
        <v>143</v>
      </c>
      <c r="AL4" s="386"/>
      <c r="AM4" s="387" t="s">
        <v>184</v>
      </c>
      <c r="AN4" s="387"/>
      <c r="AO4" s="387"/>
      <c r="AP4" s="387"/>
      <c r="AR4" s="388" t="s">
        <v>185</v>
      </c>
      <c r="AS4" s="388" t="s">
        <v>186</v>
      </c>
      <c r="AT4" s="388" t="s">
        <v>187</v>
      </c>
      <c r="AU4" s="389" t="s">
        <v>188</v>
      </c>
      <c r="AV4" s="390" t="s">
        <v>189</v>
      </c>
    </row>
    <row r="5" spans="1:48" s="24" customFormat="1" ht="25.5" customHeight="1">
      <c r="A5" s="330"/>
      <c r="B5" s="381"/>
      <c r="C5" s="391" t="s">
        <v>149</v>
      </c>
      <c r="D5" s="392" t="s">
        <v>150</v>
      </c>
      <c r="E5" s="393" t="s">
        <v>151</v>
      </c>
      <c r="F5" s="394" t="s">
        <v>152</v>
      </c>
      <c r="G5" s="395" t="s">
        <v>153</v>
      </c>
      <c r="H5" s="384"/>
      <c r="I5" s="384"/>
      <c r="J5" s="396" t="s">
        <v>154</v>
      </c>
      <c r="K5" s="397" t="s">
        <v>155</v>
      </c>
      <c r="L5" s="397"/>
      <c r="M5" s="397" t="s">
        <v>156</v>
      </c>
      <c r="N5" s="397"/>
      <c r="O5" s="397"/>
      <c r="P5" s="397"/>
      <c r="Q5" s="397"/>
      <c r="R5" s="397"/>
      <c r="S5" s="397"/>
      <c r="T5" s="397"/>
      <c r="U5" s="397"/>
      <c r="V5" s="397"/>
      <c r="W5" s="398" t="s">
        <v>155</v>
      </c>
      <c r="X5" s="398"/>
      <c r="Y5" s="397" t="s">
        <v>157</v>
      </c>
      <c r="Z5" s="397"/>
      <c r="AA5" s="397"/>
      <c r="AB5" s="397"/>
      <c r="AC5" s="397" t="s">
        <v>158</v>
      </c>
      <c r="AD5" s="397"/>
      <c r="AE5" s="397"/>
      <c r="AF5" s="397"/>
      <c r="AG5" s="399" t="s">
        <v>159</v>
      </c>
      <c r="AH5" s="399"/>
      <c r="AI5" s="399"/>
      <c r="AJ5" s="399"/>
      <c r="AK5" s="400" t="s">
        <v>23</v>
      </c>
      <c r="AL5" s="400"/>
      <c r="AM5" s="401" t="s">
        <v>160</v>
      </c>
      <c r="AN5" s="402" t="s">
        <v>161</v>
      </c>
      <c r="AO5" s="402" t="s">
        <v>162</v>
      </c>
      <c r="AP5" s="403" t="s">
        <v>163</v>
      </c>
      <c r="AR5" s="388"/>
      <c r="AS5" s="388"/>
      <c r="AT5" s="388"/>
      <c r="AU5" s="389"/>
      <c r="AV5" s="390"/>
    </row>
    <row r="6" spans="1:48" s="24" customFormat="1" ht="30.75" customHeight="1">
      <c r="A6" s="330"/>
      <c r="B6" s="381"/>
      <c r="C6" s="391"/>
      <c r="D6" s="392"/>
      <c r="E6" s="393"/>
      <c r="F6" s="394"/>
      <c r="G6" s="395"/>
      <c r="H6" s="384"/>
      <c r="I6" s="384"/>
      <c r="J6" s="396"/>
      <c r="K6" s="397" t="s">
        <v>164</v>
      </c>
      <c r="L6" s="397" t="s">
        <v>165</v>
      </c>
      <c r="M6" s="404" t="s">
        <v>166</v>
      </c>
      <c r="N6" s="404"/>
      <c r="O6" s="404"/>
      <c r="P6" s="405" t="s">
        <v>167</v>
      </c>
      <c r="Q6" s="405"/>
      <c r="R6" s="405"/>
      <c r="S6" s="406" t="s">
        <v>168</v>
      </c>
      <c r="T6" s="406"/>
      <c r="U6" s="406"/>
      <c r="V6" s="407" t="s">
        <v>169</v>
      </c>
      <c r="W6" s="408" t="s">
        <v>190</v>
      </c>
      <c r="X6" s="408" t="s">
        <v>191</v>
      </c>
      <c r="Y6" s="397" t="s">
        <v>23</v>
      </c>
      <c r="Z6" s="397" t="s">
        <v>170</v>
      </c>
      <c r="AA6" s="397"/>
      <c r="AB6" s="397"/>
      <c r="AC6" s="397" t="s">
        <v>23</v>
      </c>
      <c r="AD6" s="397" t="s">
        <v>170</v>
      </c>
      <c r="AE6" s="397"/>
      <c r="AF6" s="397"/>
      <c r="AG6" s="397" t="s">
        <v>23</v>
      </c>
      <c r="AH6" s="399" t="s">
        <v>170</v>
      </c>
      <c r="AI6" s="399"/>
      <c r="AJ6" s="399"/>
      <c r="AK6" s="400"/>
      <c r="AL6" s="400"/>
      <c r="AM6" s="401"/>
      <c r="AN6" s="402"/>
      <c r="AO6" s="402"/>
      <c r="AP6" s="403"/>
      <c r="AR6" s="388"/>
      <c r="AS6" s="388"/>
      <c r="AT6" s="388"/>
      <c r="AU6" s="389"/>
      <c r="AV6" s="390"/>
    </row>
    <row r="7" spans="1:48" s="24" customFormat="1" ht="99" customHeight="1">
      <c r="A7" s="330"/>
      <c r="B7" s="381"/>
      <c r="C7" s="391"/>
      <c r="D7" s="392"/>
      <c r="E7" s="393"/>
      <c r="F7" s="394"/>
      <c r="G7" s="395"/>
      <c r="H7" s="384"/>
      <c r="I7" s="384"/>
      <c r="J7" s="396"/>
      <c r="K7" s="397"/>
      <c r="L7" s="397"/>
      <c r="M7" s="250" t="s">
        <v>24</v>
      </c>
      <c r="N7" s="250" t="s">
        <v>171</v>
      </c>
      <c r="O7" s="250" t="s">
        <v>172</v>
      </c>
      <c r="P7" s="251" t="s">
        <v>173</v>
      </c>
      <c r="Q7" s="251" t="s">
        <v>174</v>
      </c>
      <c r="R7" s="251" t="s">
        <v>175</v>
      </c>
      <c r="S7" s="252" t="s">
        <v>176</v>
      </c>
      <c r="T7" s="252" t="s">
        <v>177</v>
      </c>
      <c r="U7" s="252" t="s">
        <v>178</v>
      </c>
      <c r="V7" s="407"/>
      <c r="W7" s="408"/>
      <c r="X7" s="408"/>
      <c r="Y7" s="397"/>
      <c r="Z7" s="143" t="s">
        <v>179</v>
      </c>
      <c r="AA7" s="143" t="s">
        <v>180</v>
      </c>
      <c r="AB7" s="143" t="s">
        <v>181</v>
      </c>
      <c r="AC7" s="397"/>
      <c r="AD7" s="143" t="s">
        <v>179</v>
      </c>
      <c r="AE7" s="143" t="s">
        <v>180</v>
      </c>
      <c r="AF7" s="143" t="s">
        <v>181</v>
      </c>
      <c r="AG7" s="397"/>
      <c r="AH7" s="143" t="s">
        <v>179</v>
      </c>
      <c r="AI7" s="143" t="s">
        <v>180</v>
      </c>
      <c r="AJ7" s="249" t="s">
        <v>181</v>
      </c>
      <c r="AK7" s="400"/>
      <c r="AL7" s="400"/>
      <c r="AM7" s="401"/>
      <c r="AN7" s="402"/>
      <c r="AO7" s="402"/>
      <c r="AP7" s="403"/>
      <c r="AR7" s="388"/>
      <c r="AS7" s="388"/>
      <c r="AT7" s="388"/>
      <c r="AU7" s="389"/>
      <c r="AV7" s="390"/>
    </row>
    <row r="8" spans="1:48" s="94" customFormat="1" ht="18.75" customHeight="1">
      <c r="A8" s="330"/>
      <c r="B8" s="381"/>
      <c r="C8" s="253" t="s">
        <v>67</v>
      </c>
      <c r="D8" s="254" t="s">
        <v>67</v>
      </c>
      <c r="E8" s="255" t="s">
        <v>67</v>
      </c>
      <c r="F8" s="256" t="s">
        <v>67</v>
      </c>
      <c r="G8" s="257" t="s">
        <v>67</v>
      </c>
      <c r="H8" s="258" t="s">
        <v>67</v>
      </c>
      <c r="I8" s="259" t="s">
        <v>67</v>
      </c>
      <c r="J8" s="255" t="s">
        <v>67</v>
      </c>
      <c r="K8" s="256" t="s">
        <v>67</v>
      </c>
      <c r="L8" s="256" t="s">
        <v>67</v>
      </c>
      <c r="M8" s="256" t="s">
        <v>67</v>
      </c>
      <c r="N8" s="256" t="s">
        <v>67</v>
      </c>
      <c r="O8" s="256" t="s">
        <v>67</v>
      </c>
      <c r="P8" s="256" t="s">
        <v>67</v>
      </c>
      <c r="Q8" s="256" t="s">
        <v>67</v>
      </c>
      <c r="R8" s="256" t="s">
        <v>67</v>
      </c>
      <c r="S8" s="256" t="s">
        <v>67</v>
      </c>
      <c r="T8" s="256" t="s">
        <v>67</v>
      </c>
      <c r="U8" s="256" t="s">
        <v>67</v>
      </c>
      <c r="V8" s="256" t="s">
        <v>67</v>
      </c>
      <c r="W8" s="260" t="s">
        <v>67</v>
      </c>
      <c r="X8" s="260" t="s">
        <v>67</v>
      </c>
      <c r="Y8" s="256" t="s">
        <v>67</v>
      </c>
      <c r="Z8" s="256" t="s">
        <v>67</v>
      </c>
      <c r="AA8" s="256" t="s">
        <v>67</v>
      </c>
      <c r="AB8" s="256" t="s">
        <v>67</v>
      </c>
      <c r="AC8" s="256" t="s">
        <v>67</v>
      </c>
      <c r="AD8" s="256" t="s">
        <v>67</v>
      </c>
      <c r="AE8" s="256" t="s">
        <v>67</v>
      </c>
      <c r="AF8" s="256" t="s">
        <v>67</v>
      </c>
      <c r="AG8" s="256" t="s">
        <v>67</v>
      </c>
      <c r="AH8" s="256" t="s">
        <v>67</v>
      </c>
      <c r="AI8" s="256" t="s">
        <v>67</v>
      </c>
      <c r="AJ8" s="257" t="s">
        <v>67</v>
      </c>
      <c r="AK8" s="261" t="s">
        <v>67</v>
      </c>
      <c r="AL8" s="91" t="s">
        <v>104</v>
      </c>
      <c r="AM8" s="262" t="s">
        <v>66</v>
      </c>
      <c r="AN8" s="263" t="s">
        <v>67</v>
      </c>
      <c r="AO8" s="263" t="s">
        <v>66</v>
      </c>
      <c r="AP8" s="264" t="s">
        <v>67</v>
      </c>
      <c r="AR8" s="265"/>
      <c r="AS8" s="265"/>
      <c r="AT8" s="265"/>
      <c r="AU8" s="266"/>
      <c r="AV8" s="267"/>
    </row>
    <row r="9" spans="1:48" s="94" customFormat="1" ht="15" customHeight="1">
      <c r="A9" s="208"/>
      <c r="B9" s="209">
        <v>1</v>
      </c>
      <c r="C9" s="208">
        <v>2</v>
      </c>
      <c r="D9" s="210">
        <v>3</v>
      </c>
      <c r="E9" s="211">
        <v>4</v>
      </c>
      <c r="F9" s="212">
        <v>5</v>
      </c>
      <c r="G9" s="210">
        <v>6</v>
      </c>
      <c r="H9" s="215">
        <v>7</v>
      </c>
      <c r="I9" s="268">
        <v>8</v>
      </c>
      <c r="J9" s="213">
        <v>9</v>
      </c>
      <c r="K9" s="216">
        <v>10</v>
      </c>
      <c r="L9" s="216">
        <v>11</v>
      </c>
      <c r="M9" s="216">
        <v>12</v>
      </c>
      <c r="N9" s="216">
        <v>13</v>
      </c>
      <c r="O9" s="216">
        <v>14</v>
      </c>
      <c r="P9" s="216">
        <v>15</v>
      </c>
      <c r="Q9" s="216">
        <v>16</v>
      </c>
      <c r="R9" s="216">
        <v>17</v>
      </c>
      <c r="S9" s="216">
        <v>18</v>
      </c>
      <c r="T9" s="216">
        <v>19</v>
      </c>
      <c r="U9" s="216">
        <v>20</v>
      </c>
      <c r="V9" s="216">
        <v>21</v>
      </c>
      <c r="W9" s="269">
        <v>22</v>
      </c>
      <c r="X9" s="269">
        <v>23</v>
      </c>
      <c r="Y9" s="216">
        <v>24</v>
      </c>
      <c r="Z9" s="216">
        <v>25</v>
      </c>
      <c r="AA9" s="216">
        <v>26</v>
      </c>
      <c r="AB9" s="216">
        <v>27</v>
      </c>
      <c r="AC9" s="216">
        <v>28</v>
      </c>
      <c r="AD9" s="216">
        <v>29</v>
      </c>
      <c r="AE9" s="216">
        <v>30</v>
      </c>
      <c r="AF9" s="216">
        <v>31</v>
      </c>
      <c r="AG9" s="216">
        <v>32</v>
      </c>
      <c r="AH9" s="216">
        <v>33</v>
      </c>
      <c r="AI9" s="216">
        <v>34</v>
      </c>
      <c r="AJ9" s="214">
        <v>35</v>
      </c>
      <c r="AK9" s="217">
        <v>36</v>
      </c>
      <c r="AL9" s="218">
        <v>37</v>
      </c>
      <c r="AM9" s="213">
        <v>38</v>
      </c>
      <c r="AN9" s="216">
        <v>39</v>
      </c>
      <c r="AO9" s="216">
        <v>40</v>
      </c>
      <c r="AP9" s="214">
        <v>41</v>
      </c>
      <c r="AR9" s="265"/>
      <c r="AS9" s="265"/>
      <c r="AT9" s="265"/>
      <c r="AU9" s="266"/>
      <c r="AV9" s="267"/>
    </row>
    <row r="10" spans="1:48" s="233" customFormat="1" ht="74.099999999999994" customHeight="1">
      <c r="A10" s="219"/>
      <c r="B10" s="220" t="s">
        <v>73</v>
      </c>
      <c r="C10" s="221">
        <v>12</v>
      </c>
      <c r="D10" s="222">
        <v>1</v>
      </c>
      <c r="E10" s="223">
        <v>4</v>
      </c>
      <c r="F10" s="224">
        <v>4</v>
      </c>
      <c r="G10" s="222">
        <v>0</v>
      </c>
      <c r="H10" s="225">
        <v>20</v>
      </c>
      <c r="I10" s="270">
        <v>20</v>
      </c>
      <c r="J10" s="223">
        <v>20</v>
      </c>
      <c r="K10" s="224">
        <v>0</v>
      </c>
      <c r="L10" s="224">
        <v>20</v>
      </c>
      <c r="M10" s="226">
        <f>Z10+AA10+AB10+AD10+AE10+AF10+AH10+AI10+AJ10</f>
        <v>17</v>
      </c>
      <c r="N10" s="224">
        <v>1</v>
      </c>
      <c r="O10" s="224">
        <v>0</v>
      </c>
      <c r="P10" s="224">
        <v>0</v>
      </c>
      <c r="Q10" s="224">
        <v>0</v>
      </c>
      <c r="R10" s="224">
        <v>0</v>
      </c>
      <c r="S10" s="224">
        <v>0</v>
      </c>
      <c r="T10" s="224">
        <v>0</v>
      </c>
      <c r="U10" s="224">
        <v>0</v>
      </c>
      <c r="V10" s="270">
        <v>0</v>
      </c>
      <c r="W10" s="271">
        <v>6</v>
      </c>
      <c r="X10" s="271">
        <v>14</v>
      </c>
      <c r="Y10" s="225">
        <v>3</v>
      </c>
      <c r="Z10" s="224">
        <v>0</v>
      </c>
      <c r="AA10" s="224">
        <v>1</v>
      </c>
      <c r="AB10" s="224">
        <v>0</v>
      </c>
      <c r="AC10" s="224">
        <v>6</v>
      </c>
      <c r="AD10" s="224">
        <v>1</v>
      </c>
      <c r="AE10" s="224">
        <v>4</v>
      </c>
      <c r="AF10" s="224">
        <v>0</v>
      </c>
      <c r="AG10" s="224">
        <f>AH10+AI10+AJ10</f>
        <v>11</v>
      </c>
      <c r="AH10" s="224">
        <v>9</v>
      </c>
      <c r="AI10" s="224">
        <v>2</v>
      </c>
      <c r="AJ10" s="222">
        <v>0</v>
      </c>
      <c r="AK10" s="227">
        <v>20</v>
      </c>
      <c r="AL10" s="228">
        <v>8340</v>
      </c>
      <c r="AM10" s="229">
        <v>1</v>
      </c>
      <c r="AN10" s="230">
        <v>4</v>
      </c>
      <c r="AO10" s="230">
        <v>1</v>
      </c>
      <c r="AP10" s="231">
        <v>19</v>
      </c>
      <c r="AR10" s="240">
        <f>Y10+AC10+AG10-J10</f>
        <v>0</v>
      </c>
      <c r="AS10" s="240">
        <f>K10+L10-J10</f>
        <v>0</v>
      </c>
      <c r="AT10" s="240">
        <f>AK10-J10</f>
        <v>0</v>
      </c>
      <c r="AU10" s="272">
        <f>Z10+AA10+AB10+AD10+AE10+AF10+AH10+AI10+AJ10-M10</f>
        <v>0</v>
      </c>
      <c r="AV10" s="273">
        <f>W10+X10-I10</f>
        <v>0</v>
      </c>
    </row>
    <row r="11" spans="1:48" ht="25.35" customHeight="1">
      <c r="A11" s="234"/>
      <c r="B11" s="235" t="s">
        <v>106</v>
      </c>
      <c r="C11" s="236">
        <f t="shared" ref="C11:AO11" si="0">SUM(C10)</f>
        <v>12</v>
      </c>
      <c r="D11" s="237">
        <f t="shared" si="0"/>
        <v>1</v>
      </c>
      <c r="E11" s="236">
        <f t="shared" si="0"/>
        <v>4</v>
      </c>
      <c r="F11" s="238">
        <f t="shared" si="0"/>
        <v>4</v>
      </c>
      <c r="G11" s="237">
        <f t="shared" si="0"/>
        <v>0</v>
      </c>
      <c r="H11" s="239">
        <f t="shared" si="0"/>
        <v>20</v>
      </c>
      <c r="I11" s="235">
        <f t="shared" si="0"/>
        <v>20</v>
      </c>
      <c r="J11" s="236">
        <f t="shared" si="0"/>
        <v>20</v>
      </c>
      <c r="K11" s="238">
        <f t="shared" si="0"/>
        <v>0</v>
      </c>
      <c r="L11" s="238">
        <f t="shared" si="0"/>
        <v>20</v>
      </c>
      <c r="M11" s="238">
        <f t="shared" si="0"/>
        <v>17</v>
      </c>
      <c r="N11" s="238">
        <f t="shared" si="0"/>
        <v>1</v>
      </c>
      <c r="O11" s="238">
        <f t="shared" si="0"/>
        <v>0</v>
      </c>
      <c r="P11" s="238">
        <f t="shared" si="0"/>
        <v>0</v>
      </c>
      <c r="Q11" s="238">
        <f t="shared" si="0"/>
        <v>0</v>
      </c>
      <c r="R11" s="238">
        <f t="shared" si="0"/>
        <v>0</v>
      </c>
      <c r="S11" s="238">
        <f t="shared" si="0"/>
        <v>0</v>
      </c>
      <c r="T11" s="238">
        <f t="shared" si="0"/>
        <v>0</v>
      </c>
      <c r="U11" s="238">
        <f t="shared" si="0"/>
        <v>0</v>
      </c>
      <c r="V11" s="238">
        <f t="shared" si="0"/>
        <v>0</v>
      </c>
      <c r="W11" s="274">
        <f t="shared" si="0"/>
        <v>6</v>
      </c>
      <c r="X11" s="274">
        <f t="shared" si="0"/>
        <v>14</v>
      </c>
      <c r="Y11" s="238">
        <f t="shared" si="0"/>
        <v>3</v>
      </c>
      <c r="Z11" s="238">
        <f t="shared" si="0"/>
        <v>0</v>
      </c>
      <c r="AA11" s="238">
        <f t="shared" si="0"/>
        <v>1</v>
      </c>
      <c r="AB11" s="238">
        <f t="shared" si="0"/>
        <v>0</v>
      </c>
      <c r="AC11" s="238">
        <f t="shared" si="0"/>
        <v>6</v>
      </c>
      <c r="AD11" s="238">
        <f t="shared" si="0"/>
        <v>1</v>
      </c>
      <c r="AE11" s="238">
        <f t="shared" si="0"/>
        <v>4</v>
      </c>
      <c r="AF11" s="238">
        <f t="shared" si="0"/>
        <v>0</v>
      </c>
      <c r="AG11" s="238">
        <f t="shared" si="0"/>
        <v>11</v>
      </c>
      <c r="AH11" s="238">
        <f t="shared" si="0"/>
        <v>9</v>
      </c>
      <c r="AI11" s="238">
        <f t="shared" si="0"/>
        <v>2</v>
      </c>
      <c r="AJ11" s="237">
        <f t="shared" si="0"/>
        <v>0</v>
      </c>
      <c r="AK11" s="236">
        <f t="shared" si="0"/>
        <v>20</v>
      </c>
      <c r="AL11" s="238">
        <f t="shared" si="0"/>
        <v>8340</v>
      </c>
      <c r="AM11" s="236">
        <f t="shared" si="0"/>
        <v>1</v>
      </c>
      <c r="AN11" s="238">
        <f t="shared" si="0"/>
        <v>4</v>
      </c>
      <c r="AO11" s="238">
        <f t="shared" si="0"/>
        <v>1</v>
      </c>
      <c r="AP11" s="237">
        <v>20</v>
      </c>
      <c r="AR11" s="240">
        <f>Y11+AC11+AG11-J11</f>
        <v>0</v>
      </c>
      <c r="AS11" s="240">
        <f>K11+L11-J11</f>
        <v>0</v>
      </c>
      <c r="AT11" s="240">
        <f>AK11-J11</f>
        <v>0</v>
      </c>
      <c r="AU11" s="272">
        <f>Z11+AA11+AB11+AD11+AE11+AF11+AH11+AI11+AJ11-M11</f>
        <v>0</v>
      </c>
      <c r="AV11" s="273">
        <f>W11+X11-I11</f>
        <v>0</v>
      </c>
    </row>
    <row r="12" spans="1:48" ht="18.75">
      <c r="A12" s="241"/>
      <c r="B12" s="241"/>
      <c r="C12" s="241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3"/>
      <c r="AL12" s="243"/>
      <c r="AM12" s="244"/>
      <c r="AN12" s="244"/>
      <c r="AO12" s="244"/>
      <c r="AP12" s="244"/>
      <c r="AR12" s="245"/>
      <c r="AS12" s="245"/>
      <c r="AT12" s="245"/>
      <c r="AU12" s="275"/>
      <c r="AV12" s="245"/>
    </row>
    <row r="13" spans="1:48" ht="18.75" hidden="1">
      <c r="A13" s="241"/>
      <c r="B13" s="241"/>
      <c r="C13" s="241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</row>
    <row r="14" spans="1:48" ht="14.25" hidden="1" customHeight="1">
      <c r="A14" s="246"/>
      <c r="B14" s="246"/>
      <c r="C14" s="246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</row>
    <row r="15" spans="1:48"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248"/>
      <c r="AF15" s="248"/>
      <c r="AG15" s="248"/>
      <c r="AH15" s="248"/>
      <c r="AI15" s="248"/>
      <c r="AJ15" s="248"/>
      <c r="AK15" s="248"/>
      <c r="AL15" s="248"/>
    </row>
  </sheetData>
  <mergeCells count="45">
    <mergeCell ref="AD6:AF6"/>
    <mergeCell ref="AG6:AG7"/>
    <mergeCell ref="AH6:AJ6"/>
    <mergeCell ref="W6:W7"/>
    <mergeCell ref="X6:X7"/>
    <mergeCell ref="Y6:Y7"/>
    <mergeCell ref="Z6:AB6"/>
    <mergeCell ref="AC6:AC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I4:I7"/>
    <mergeCell ref="J4:AJ4"/>
    <mergeCell ref="AK4:AL4"/>
    <mergeCell ref="AM4:AP4"/>
    <mergeCell ref="AR4:AR7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A4:A8"/>
    <mergeCell ref="B4:B8"/>
    <mergeCell ref="C4:D4"/>
    <mergeCell ref="E4:G4"/>
    <mergeCell ref="H4:H7"/>
  </mergeCells>
  <pageMargins left="0" right="0" top="1.3888888888888801E-3" bottom="0" header="0.196527777777778" footer="0.511811023622047"/>
  <pageSetup paperSize="9" scale="69" fitToWidth="2" orientation="landscape" useFirstPageNumber="1" horizontalDpi="300" verticalDpi="300" r:id="rId1"/>
  <headerFooter>
    <oddHeader>&amp;C&amp;A&amp;RСтраница &amp;P</oddHeader>
  </headerFooter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CD5B5"/>
  </sheetPr>
  <dimension ref="A1:AMK47"/>
  <sheetViews>
    <sheetView view="pageBreakPreview" workbookViewId="0"/>
  </sheetViews>
  <sheetFormatPr defaultColWidth="8.5703125" defaultRowHeight="12.75"/>
  <cols>
    <col min="1" max="1" width="4.85546875" style="15" customWidth="1"/>
    <col min="2" max="2" width="33.5703125" style="15" customWidth="1"/>
    <col min="3" max="3" width="7.7109375" style="15" customWidth="1"/>
    <col min="4" max="4" width="9.140625" style="15" customWidth="1"/>
    <col min="5" max="5" width="7.7109375" style="15" customWidth="1"/>
    <col min="6" max="6" width="11.28515625" style="15" customWidth="1"/>
    <col min="7" max="7" width="9.5703125" style="15" customWidth="1"/>
    <col min="8" max="8" width="11.42578125" style="15" customWidth="1"/>
    <col min="9" max="9" width="7.28515625" style="15" customWidth="1"/>
    <col min="10" max="10" width="11.42578125" style="15" customWidth="1"/>
    <col min="11" max="11" width="7.28515625" style="15" customWidth="1"/>
    <col min="12" max="12" width="11.42578125" style="15" customWidth="1"/>
    <col min="13" max="13" width="7.7109375" style="15" customWidth="1"/>
    <col min="14" max="14" width="8.85546875" style="15" customWidth="1"/>
    <col min="15" max="15" width="7" style="15" customWidth="1"/>
    <col min="16" max="16" width="9.28515625" style="15" customWidth="1"/>
    <col min="17" max="18" width="5.7109375" style="15" customWidth="1"/>
    <col min="19" max="19" width="6.5703125" style="15" customWidth="1"/>
    <col min="20" max="22" width="9.140625" style="15" customWidth="1"/>
    <col min="23" max="23" width="11" style="15" customWidth="1"/>
    <col min="24" max="24" width="14.85546875" style="15" customWidth="1"/>
    <col min="25" max="25" width="15.28515625" style="76" customWidth="1"/>
    <col min="26" max="26" width="11.5703125" style="15" hidden="1" customWidth="1"/>
    <col min="27" max="30" width="9.140625" style="15" hidden="1" customWidth="1"/>
    <col min="31" max="31" width="9.85546875" style="15" hidden="1" customWidth="1"/>
    <col min="32" max="40" width="9.140625" style="15" hidden="1" customWidth="1"/>
    <col min="41" max="41" width="9.28515625" style="15" customWidth="1"/>
    <col min="42" max="42" width="8.42578125" style="15" customWidth="1"/>
    <col min="43" max="43" width="11.42578125" style="15" customWidth="1"/>
    <col min="44" max="44" width="9.28515625" style="15" customWidth="1"/>
    <col min="45" max="1025" width="8.42578125" style="15" customWidth="1"/>
  </cols>
  <sheetData>
    <row r="1" spans="1:44" ht="12.75" customHeight="1">
      <c r="C1" s="156" t="s">
        <v>192</v>
      </c>
    </row>
    <row r="2" spans="1:44" ht="12.75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</row>
    <row r="3" spans="1:44" s="94" customFormat="1" ht="36" customHeight="1">
      <c r="A3" s="409" t="s">
        <v>1</v>
      </c>
      <c r="B3" s="409" t="s">
        <v>2</v>
      </c>
      <c r="C3" s="410" t="s">
        <v>193</v>
      </c>
      <c r="D3" s="410" t="s">
        <v>194</v>
      </c>
      <c r="E3" s="411" t="s">
        <v>195</v>
      </c>
      <c r="F3" s="411"/>
      <c r="G3" s="411"/>
      <c r="H3" s="411"/>
      <c r="I3" s="411"/>
      <c r="J3" s="411"/>
      <c r="K3" s="411"/>
      <c r="L3" s="411"/>
      <c r="M3" s="411"/>
      <c r="N3" s="411"/>
      <c r="O3" s="411"/>
      <c r="P3" s="411"/>
      <c r="Q3" s="411"/>
      <c r="R3" s="411"/>
      <c r="S3" s="411"/>
      <c r="T3" s="411"/>
      <c r="U3" s="411"/>
      <c r="V3" s="411"/>
      <c r="W3" s="410" t="s">
        <v>196</v>
      </c>
      <c r="X3" s="410" t="s">
        <v>197</v>
      </c>
      <c r="Y3" s="412" t="s">
        <v>198</v>
      </c>
    </row>
    <row r="4" spans="1:44" s="94" customFormat="1" ht="51.75" customHeight="1">
      <c r="A4" s="409"/>
      <c r="B4" s="409"/>
      <c r="C4" s="410"/>
      <c r="D4" s="410"/>
      <c r="E4" s="413" t="s">
        <v>23</v>
      </c>
      <c r="F4" s="413"/>
      <c r="G4" s="413" t="s">
        <v>199</v>
      </c>
      <c r="H4" s="413"/>
      <c r="I4" s="414" t="s">
        <v>85</v>
      </c>
      <c r="J4" s="414"/>
      <c r="K4" s="413" t="s">
        <v>86</v>
      </c>
      <c r="L4" s="413"/>
      <c r="M4" s="413" t="s">
        <v>87</v>
      </c>
      <c r="N4" s="413"/>
      <c r="O4" s="413" t="s">
        <v>89</v>
      </c>
      <c r="P4" s="413"/>
      <c r="Q4" s="413" t="s">
        <v>88</v>
      </c>
      <c r="R4" s="413"/>
      <c r="S4" s="413" t="s">
        <v>200</v>
      </c>
      <c r="T4" s="413"/>
      <c r="U4" s="413" t="s">
        <v>116</v>
      </c>
      <c r="V4" s="413"/>
      <c r="W4" s="410"/>
      <c r="X4" s="410"/>
      <c r="Y4" s="412"/>
    </row>
    <row r="5" spans="1:44" s="94" customFormat="1" ht="39" customHeight="1">
      <c r="A5" s="409"/>
      <c r="B5" s="409"/>
      <c r="C5" s="410"/>
      <c r="D5" s="410"/>
      <c r="E5" s="413"/>
      <c r="F5" s="413"/>
      <c r="G5" s="413"/>
      <c r="H5" s="413"/>
      <c r="I5" s="414"/>
      <c r="J5" s="414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0"/>
      <c r="X5" s="410"/>
      <c r="Y5" s="412"/>
    </row>
    <row r="6" spans="1:44" s="94" customFormat="1" ht="45.6" customHeight="1">
      <c r="A6" s="409"/>
      <c r="B6" s="409"/>
      <c r="C6" s="410"/>
      <c r="D6" s="410"/>
      <c r="E6" s="413"/>
      <c r="F6" s="413"/>
      <c r="G6" s="413"/>
      <c r="H6" s="413"/>
      <c r="I6" s="414"/>
      <c r="J6" s="414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0"/>
      <c r="X6" s="410"/>
      <c r="Y6" s="412"/>
      <c r="AL6" s="94" t="s">
        <v>143</v>
      </c>
      <c r="AO6" s="94" t="s">
        <v>201</v>
      </c>
      <c r="AQ6" s="278" t="s">
        <v>202</v>
      </c>
    </row>
    <row r="7" spans="1:44" s="94" customFormat="1">
      <c r="A7" s="409"/>
      <c r="B7" s="409"/>
      <c r="C7" s="277" t="s">
        <v>66</v>
      </c>
      <c r="D7" s="277" t="s">
        <v>67</v>
      </c>
      <c r="E7" s="277" t="s">
        <v>67</v>
      </c>
      <c r="F7" s="277" t="s">
        <v>104</v>
      </c>
      <c r="G7" s="277" t="s">
        <v>67</v>
      </c>
      <c r="H7" s="277" t="s">
        <v>104</v>
      </c>
      <c r="I7" s="277" t="s">
        <v>67</v>
      </c>
      <c r="J7" s="277" t="s">
        <v>104</v>
      </c>
      <c r="K7" s="277" t="s">
        <v>67</v>
      </c>
      <c r="L7" s="277" t="s">
        <v>104</v>
      </c>
      <c r="M7" s="277" t="s">
        <v>67</v>
      </c>
      <c r="N7" s="277" t="s">
        <v>104</v>
      </c>
      <c r="O7" s="277" t="s">
        <v>67</v>
      </c>
      <c r="P7" s="277" t="s">
        <v>104</v>
      </c>
      <c r="Q7" s="277" t="s">
        <v>67</v>
      </c>
      <c r="R7" s="277" t="s">
        <v>104</v>
      </c>
      <c r="S7" s="277" t="s">
        <v>67</v>
      </c>
      <c r="T7" s="277" t="s">
        <v>104</v>
      </c>
      <c r="U7" s="277" t="s">
        <v>67</v>
      </c>
      <c r="V7" s="277" t="s">
        <v>104</v>
      </c>
      <c r="W7" s="277" t="s">
        <v>70</v>
      </c>
      <c r="X7" s="277" t="s">
        <v>70</v>
      </c>
      <c r="Y7" s="279" t="s">
        <v>203</v>
      </c>
      <c r="AL7" s="94" t="s">
        <v>56</v>
      </c>
    </row>
    <row r="8" spans="1:44" s="94" customFormat="1" hidden="1">
      <c r="A8" s="280"/>
      <c r="B8" s="276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9"/>
    </row>
    <row r="9" spans="1:44" s="94" customFormat="1" hidden="1">
      <c r="A9" s="280"/>
      <c r="B9" s="276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9"/>
    </row>
    <row r="10" spans="1:44" s="94" customFormat="1" hidden="1">
      <c r="A10" s="280"/>
      <c r="B10" s="276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9"/>
    </row>
    <row r="11" spans="1:44" s="94" customFormat="1" hidden="1">
      <c r="A11" s="280"/>
      <c r="B11" s="276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9"/>
    </row>
    <row r="12" spans="1:44" s="17" customFormat="1" ht="15.75" hidden="1">
      <c r="A12" s="281"/>
      <c r="B12" s="282"/>
      <c r="C12" s="283"/>
      <c r="D12" s="284"/>
      <c r="E12" s="284"/>
      <c r="F12" s="285"/>
      <c r="G12" s="285"/>
      <c r="H12" s="285"/>
      <c r="I12" s="284"/>
      <c r="J12" s="285"/>
      <c r="K12" s="284"/>
      <c r="L12" s="285"/>
      <c r="M12" s="285"/>
      <c r="N12" s="285"/>
      <c r="O12" s="284"/>
      <c r="P12" s="285"/>
      <c r="Q12" s="285"/>
      <c r="R12" s="285"/>
      <c r="S12" s="284"/>
      <c r="T12" s="285"/>
      <c r="U12" s="284"/>
      <c r="V12" s="285"/>
      <c r="W12" s="286"/>
      <c r="X12" s="287"/>
      <c r="Y12" s="288"/>
      <c r="Z12" s="289">
        <v>1465739.97</v>
      </c>
      <c r="AA12" s="290"/>
      <c r="AB12" s="291"/>
      <c r="AC12" s="292"/>
      <c r="AD12" s="293"/>
      <c r="AE12" s="293"/>
      <c r="AF12" s="294"/>
      <c r="AG12" s="294"/>
      <c r="AH12" s="294"/>
      <c r="AI12" s="294"/>
      <c r="AJ12" s="295"/>
      <c r="AK12" s="295"/>
      <c r="AL12" s="296"/>
      <c r="AM12" s="295"/>
      <c r="AN12" s="295"/>
      <c r="AO12" s="297">
        <f>SUM(J12+L12+N12+P12+R12+T12+V12)</f>
        <v>0</v>
      </c>
      <c r="AP12" s="295"/>
      <c r="AQ12" s="296">
        <f>SUM(J12+L12+N12+P12+R12+T12+V12)</f>
        <v>0</v>
      </c>
      <c r="AR12" s="296">
        <f>F12-AQ12</f>
        <v>0</v>
      </c>
    </row>
    <row r="13" spans="1:44" s="17" customFormat="1" ht="27" hidden="1" customHeight="1">
      <c r="A13" s="281"/>
      <c r="B13" s="298"/>
      <c r="C13" s="299"/>
      <c r="D13" s="290"/>
      <c r="E13" s="290"/>
      <c r="F13" s="300"/>
      <c r="G13" s="300"/>
      <c r="H13" s="300"/>
      <c r="I13" s="290"/>
      <c r="J13" s="300"/>
      <c r="K13" s="290"/>
      <c r="L13" s="300"/>
      <c r="M13" s="300"/>
      <c r="N13" s="300"/>
      <c r="O13" s="290"/>
      <c r="P13" s="300"/>
      <c r="Q13" s="300"/>
      <c r="R13" s="300"/>
      <c r="S13" s="300"/>
      <c r="T13" s="300"/>
      <c r="U13" s="300"/>
      <c r="V13" s="300"/>
      <c r="W13" s="292"/>
      <c r="X13" s="293"/>
      <c r="Y13" s="293"/>
      <c r="Z13" s="293"/>
      <c r="AA13" s="290"/>
      <c r="AB13" s="291"/>
      <c r="AC13" s="292"/>
      <c r="AD13" s="293"/>
      <c r="AE13" s="301"/>
      <c r="AF13" s="294"/>
      <c r="AG13" s="294"/>
      <c r="AH13" s="294"/>
      <c r="AI13" s="294"/>
      <c r="AJ13" s="295"/>
      <c r="AK13" s="295"/>
      <c r="AL13" s="296"/>
      <c r="AM13" s="295"/>
      <c r="AN13" s="295"/>
      <c r="AO13" s="297">
        <f>SUM(J13+L13+N13+P13+R13+T13+V13)</f>
        <v>0</v>
      </c>
      <c r="AP13" s="295"/>
      <c r="AQ13" s="296">
        <f>SUM(J13+L13+N13+P13+R13+T13+V13)</f>
        <v>0</v>
      </c>
      <c r="AR13" s="296">
        <f>F13-AQ13</f>
        <v>0</v>
      </c>
    </row>
    <row r="14" spans="1:44" s="17" customFormat="1" ht="15.75" hidden="1" customHeight="1">
      <c r="A14" s="281"/>
      <c r="B14" s="298"/>
      <c r="C14" s="299"/>
      <c r="D14" s="290"/>
      <c r="E14" s="290"/>
      <c r="F14" s="300"/>
      <c r="G14" s="300"/>
      <c r="H14" s="300"/>
      <c r="I14" s="290"/>
      <c r="J14" s="300"/>
      <c r="K14" s="290"/>
      <c r="L14" s="300"/>
      <c r="M14" s="300"/>
      <c r="N14" s="300"/>
      <c r="O14" s="290"/>
      <c r="P14" s="300"/>
      <c r="Q14" s="300"/>
      <c r="R14" s="300"/>
      <c r="S14" s="300"/>
      <c r="T14" s="300"/>
      <c r="U14" s="300"/>
      <c r="V14" s="300"/>
      <c r="W14" s="292"/>
      <c r="X14" s="293"/>
      <c r="Y14" s="293"/>
      <c r="Z14" s="293"/>
      <c r="AA14" s="290"/>
      <c r="AB14" s="291"/>
      <c r="AC14" s="292"/>
      <c r="AD14" s="293"/>
      <c r="AE14" s="301"/>
      <c r="AF14" s="294"/>
      <c r="AG14" s="294"/>
      <c r="AH14" s="294"/>
      <c r="AI14" s="294"/>
      <c r="AJ14" s="295"/>
      <c r="AK14" s="295"/>
      <c r="AL14" s="296"/>
      <c r="AM14" s="295"/>
      <c r="AN14" s="295"/>
      <c r="AO14" s="297">
        <f>SUM(J14+L14+N14+P14+R14+T14+V14)</f>
        <v>0</v>
      </c>
      <c r="AP14" s="295"/>
      <c r="AQ14" s="296">
        <f>SUM(J14+L14+N14+P14+R14+T14+V14)</f>
        <v>0</v>
      </c>
      <c r="AR14" s="296">
        <f>F14-AQ14</f>
        <v>0</v>
      </c>
    </row>
    <row r="15" spans="1:44" s="17" customFormat="1" ht="16.899999999999999" hidden="1" customHeight="1">
      <c r="A15" s="281"/>
      <c r="B15" s="282"/>
      <c r="C15" s="283"/>
      <c r="D15" s="284"/>
      <c r="E15" s="284"/>
      <c r="F15" s="285"/>
      <c r="G15" s="285"/>
      <c r="H15" s="285"/>
      <c r="I15" s="284"/>
      <c r="J15" s="285"/>
      <c r="K15" s="284"/>
      <c r="L15" s="285"/>
      <c r="M15" s="285"/>
      <c r="N15" s="285"/>
      <c r="O15" s="284"/>
      <c r="P15" s="285"/>
      <c r="Q15" s="285"/>
      <c r="R15" s="285"/>
      <c r="S15" s="285"/>
      <c r="T15" s="285"/>
      <c r="U15" s="285"/>
      <c r="V15" s="285"/>
      <c r="W15" s="286"/>
      <c r="X15" s="286"/>
      <c r="Y15" s="287"/>
      <c r="Z15" s="302"/>
      <c r="AA15" s="303"/>
      <c r="AB15" s="304"/>
      <c r="AC15" s="305"/>
      <c r="AD15" s="305"/>
      <c r="AE15" s="294"/>
      <c r="AF15" s="294"/>
      <c r="AG15" s="294"/>
      <c r="AH15" s="294"/>
      <c r="AI15" s="294"/>
      <c r="AJ15" s="295"/>
      <c r="AK15" s="295"/>
      <c r="AL15" s="296"/>
      <c r="AM15" s="295"/>
      <c r="AN15" s="295"/>
      <c r="AO15" s="297"/>
      <c r="AP15" s="295"/>
      <c r="AQ15" s="296"/>
      <c r="AR15" s="296"/>
    </row>
    <row r="16" spans="1:44" s="17" customFormat="1" ht="16.899999999999999" hidden="1" customHeight="1">
      <c r="A16" s="281"/>
      <c r="B16" s="298"/>
      <c r="C16" s="306"/>
      <c r="D16" s="307"/>
      <c r="E16" s="307"/>
      <c r="F16" s="308"/>
      <c r="G16" s="308"/>
      <c r="H16" s="308"/>
      <c r="I16" s="307"/>
      <c r="J16" s="308"/>
      <c r="K16" s="307"/>
      <c r="L16" s="308"/>
      <c r="M16" s="308"/>
      <c r="N16" s="308"/>
      <c r="O16" s="307"/>
      <c r="P16" s="308"/>
      <c r="Q16" s="308"/>
      <c r="R16" s="308"/>
      <c r="S16" s="308"/>
      <c r="T16" s="308"/>
      <c r="U16" s="308"/>
      <c r="V16" s="308"/>
      <c r="W16" s="306"/>
      <c r="X16" s="301"/>
      <c r="Y16" s="301"/>
      <c r="Z16" s="309"/>
      <c r="AA16" s="310"/>
      <c r="AB16" s="311"/>
      <c r="AC16" s="312"/>
      <c r="AD16" s="312"/>
      <c r="AE16" s="294"/>
      <c r="AF16" s="294"/>
      <c r="AG16" s="294"/>
      <c r="AH16" s="294"/>
      <c r="AI16" s="294"/>
      <c r="AJ16" s="295"/>
      <c r="AK16" s="295"/>
      <c r="AL16" s="296"/>
      <c r="AM16" s="295"/>
      <c r="AN16" s="295"/>
      <c r="AO16" s="297">
        <f>SUM(J16+L16+N16+P16+R16+T16+V16)</f>
        <v>0</v>
      </c>
      <c r="AP16" s="295"/>
      <c r="AQ16" s="296">
        <f>SUM(J16+L16+N16+P16+R16+T16+V16)</f>
        <v>0</v>
      </c>
      <c r="AR16" s="296">
        <f>F16-AQ16</f>
        <v>0</v>
      </c>
    </row>
    <row r="17" spans="1:44" s="17" customFormat="1" ht="16.899999999999999" hidden="1" customHeight="1">
      <c r="A17" s="281"/>
      <c r="B17" s="298"/>
      <c r="C17" s="306"/>
      <c r="D17" s="307"/>
      <c r="E17" s="307"/>
      <c r="F17" s="308"/>
      <c r="G17" s="308"/>
      <c r="H17" s="308"/>
      <c r="I17" s="307"/>
      <c r="J17" s="308"/>
      <c r="K17" s="307"/>
      <c r="L17" s="308"/>
      <c r="M17" s="308"/>
      <c r="N17" s="308"/>
      <c r="O17" s="307"/>
      <c r="P17" s="308"/>
      <c r="Q17" s="308"/>
      <c r="R17" s="308"/>
      <c r="S17" s="308"/>
      <c r="T17" s="308"/>
      <c r="U17" s="308"/>
      <c r="V17" s="308"/>
      <c r="W17" s="306"/>
      <c r="X17" s="301"/>
      <c r="Y17" s="301"/>
      <c r="Z17" s="309"/>
      <c r="AA17" s="310"/>
      <c r="AB17" s="311"/>
      <c r="AC17" s="312"/>
      <c r="AD17" s="312"/>
      <c r="AE17" s="294"/>
      <c r="AF17" s="294"/>
      <c r="AG17" s="294"/>
      <c r="AH17" s="294"/>
      <c r="AI17" s="294"/>
      <c r="AJ17" s="295"/>
      <c r="AK17" s="295"/>
      <c r="AL17" s="296"/>
      <c r="AM17" s="295"/>
      <c r="AN17" s="295"/>
      <c r="AO17" s="297">
        <f>SUM(J17+L17+N17+P17+R17+T17+V17)</f>
        <v>0</v>
      </c>
      <c r="AP17" s="295"/>
      <c r="AQ17" s="296">
        <f>SUM(J17+L17+N17+P17+R17+T17+V17)</f>
        <v>0</v>
      </c>
      <c r="AR17" s="296">
        <f>F17-AQ17</f>
        <v>0</v>
      </c>
    </row>
    <row r="18" spans="1:44" s="17" customFormat="1" ht="16.899999999999999" hidden="1" customHeight="1">
      <c r="A18" s="281"/>
      <c r="B18" s="298"/>
      <c r="C18" s="306"/>
      <c r="D18" s="307"/>
      <c r="E18" s="307"/>
      <c r="F18" s="308"/>
      <c r="G18" s="308"/>
      <c r="H18" s="308"/>
      <c r="I18" s="307"/>
      <c r="J18" s="308"/>
      <c r="K18" s="307"/>
      <c r="L18" s="308"/>
      <c r="M18" s="308"/>
      <c r="N18" s="308"/>
      <c r="O18" s="307"/>
      <c r="P18" s="308"/>
      <c r="Q18" s="308"/>
      <c r="R18" s="308"/>
      <c r="S18" s="308"/>
      <c r="T18" s="308"/>
      <c r="U18" s="308"/>
      <c r="V18" s="308"/>
      <c r="W18" s="306"/>
      <c r="X18" s="301"/>
      <c r="Y18" s="301"/>
      <c r="Z18" s="309"/>
      <c r="AA18" s="310"/>
      <c r="AB18" s="311"/>
      <c r="AC18" s="312"/>
      <c r="AD18" s="312"/>
      <c r="AE18" s="294"/>
      <c r="AF18" s="294"/>
      <c r="AG18" s="294"/>
      <c r="AH18" s="294"/>
      <c r="AI18" s="294"/>
      <c r="AJ18" s="295"/>
      <c r="AK18" s="295"/>
      <c r="AL18" s="296"/>
      <c r="AM18" s="295"/>
      <c r="AN18" s="295"/>
      <c r="AO18" s="297">
        <f>SUM(J18+L18+N18+P18+R18+T18+V18)</f>
        <v>0</v>
      </c>
      <c r="AP18" s="295"/>
      <c r="AQ18" s="296">
        <f>SUM(J18+L18+N18+P18+R18+T18+V18)</f>
        <v>0</v>
      </c>
      <c r="AR18" s="296">
        <f>F18-AQ18</f>
        <v>0</v>
      </c>
    </row>
    <row r="19" spans="1:44" s="17" customFormat="1" ht="15.75">
      <c r="A19" s="281"/>
      <c r="B19" s="313" t="s">
        <v>204</v>
      </c>
      <c r="C19" s="314"/>
      <c r="D19" s="314"/>
      <c r="E19" s="314"/>
      <c r="F19" s="314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5"/>
      <c r="X19" s="316"/>
      <c r="Y19" s="317"/>
      <c r="Z19" s="293">
        <v>1057864.42</v>
      </c>
      <c r="AA19" s="290">
        <v>30</v>
      </c>
      <c r="AB19" s="291">
        <v>15048</v>
      </c>
      <c r="AC19" s="292">
        <v>116.58</v>
      </c>
      <c r="AD19" s="293">
        <v>16851.900000000001</v>
      </c>
      <c r="AE19" s="293">
        <v>258655.6</v>
      </c>
      <c r="AF19" s="294"/>
      <c r="AG19" s="294"/>
      <c r="AH19" s="294"/>
      <c r="AI19" s="294"/>
      <c r="AJ19" s="295"/>
      <c r="AK19" s="295"/>
      <c r="AL19" s="296"/>
      <c r="AM19" s="295"/>
      <c r="AN19" s="295"/>
      <c r="AO19" s="297">
        <f>SUM(J19+L19+N19+P19+R19+T19+V19)</f>
        <v>0</v>
      </c>
      <c r="AP19" s="295"/>
      <c r="AQ19" s="296">
        <f>SUM(J19+L19+N19+P19+R19+T19+V19)</f>
        <v>0</v>
      </c>
      <c r="AR19" s="296">
        <f>F19-AQ19</f>
        <v>0</v>
      </c>
    </row>
    <row r="20" spans="1:44" ht="15.75">
      <c r="A20" s="318"/>
      <c r="B20" s="318" t="s">
        <v>127</v>
      </c>
      <c r="C20" s="299"/>
      <c r="D20" s="299"/>
      <c r="E20" s="319">
        <f>SUM(E12:E19)</f>
        <v>0</v>
      </c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320">
        <f t="shared" ref="Z20:AI20" si="0">Z12+Z19+Z15</f>
        <v>2523604.3899999997</v>
      </c>
      <c r="AA20" s="320">
        <f t="shared" si="0"/>
        <v>30</v>
      </c>
      <c r="AB20" s="320">
        <f t="shared" si="0"/>
        <v>15048</v>
      </c>
      <c r="AC20" s="320">
        <f t="shared" si="0"/>
        <v>116.58</v>
      </c>
      <c r="AD20" s="320">
        <f t="shared" si="0"/>
        <v>16851.900000000001</v>
      </c>
      <c r="AE20" s="320">
        <f t="shared" si="0"/>
        <v>258655.6</v>
      </c>
      <c r="AF20" s="320">
        <f t="shared" si="0"/>
        <v>0</v>
      </c>
      <c r="AG20" s="320">
        <f t="shared" si="0"/>
        <v>0</v>
      </c>
      <c r="AH20" s="320">
        <f t="shared" si="0"/>
        <v>0</v>
      </c>
      <c r="AI20" s="320">
        <f t="shared" si="0"/>
        <v>0</v>
      </c>
      <c r="AJ20" s="233"/>
      <c r="AK20" s="233"/>
      <c r="AL20" s="233"/>
      <c r="AM20" s="233"/>
      <c r="AN20" s="233"/>
      <c r="AO20" s="297"/>
      <c r="AR20" s="321">
        <f>F20-AQ20</f>
        <v>0</v>
      </c>
    </row>
    <row r="21" spans="1:44"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322"/>
      <c r="AO21" s="15" t="s">
        <v>107</v>
      </c>
    </row>
    <row r="22" spans="1:44">
      <c r="F22" s="323"/>
    </row>
    <row r="44" spans="4:13">
      <c r="M44" s="15" t="s">
        <v>107</v>
      </c>
    </row>
    <row r="47" spans="4:13">
      <c r="D47" s="324"/>
    </row>
  </sheetData>
  <mergeCells count="17"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  <mergeCell ref="A3:A7"/>
    <mergeCell ref="B3:B7"/>
    <mergeCell ref="C3:C6"/>
    <mergeCell ref="D3:D6"/>
    <mergeCell ref="E3:V3"/>
  </mergeCells>
  <pageMargins left="0.78749999999999998" right="0.39374999999999999" top="0.39374999999999999" bottom="0.39374999999999999" header="0.511811023622047" footer="0.511811023622047"/>
  <pageSetup paperSize="77" scale="7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692</TotalTime>
  <Application>LibreOffice/24.8.4.2$Linux_X86_64 LibreOffice_project/480$Build-2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15</vt:i4>
      </vt:variant>
    </vt:vector>
  </HeadingPairs>
  <TitlesOfParts>
    <vt:vector size="22" baseType="lpstr">
      <vt:lpstr>Свод</vt:lpstr>
      <vt:lpstr>на дому</vt:lpstr>
      <vt:lpstr>дневное</vt:lpstr>
      <vt:lpstr>соц.такси</vt:lpstr>
      <vt:lpstr>СДУ нараст.</vt:lpstr>
      <vt:lpstr>СДУ  за месяц</vt:lpstr>
      <vt:lpstr>компл.центры</vt:lpstr>
      <vt:lpstr>соц.такси!Print_Area_0</vt:lpstr>
      <vt:lpstr>'СДУ  за месяц'!Print_Area_0_0</vt:lpstr>
      <vt:lpstr>'СДУ нараст.'!Print_Area_0_0</vt:lpstr>
      <vt:lpstr>дневное!Print_Titles</vt:lpstr>
      <vt:lpstr>компл.центры!Print_Titles</vt:lpstr>
      <vt:lpstr>'на дому'!Print_Titles</vt:lpstr>
      <vt:lpstr>Свод!Print_Titles</vt:lpstr>
      <vt:lpstr>'СДУ  за месяц'!Print_Titles</vt:lpstr>
      <vt:lpstr>'СДУ нараст.'!Print_Titles</vt:lpstr>
      <vt:lpstr>соц.такси!Print_Titles</vt:lpstr>
      <vt:lpstr>дневное!Область_печати</vt:lpstr>
      <vt:lpstr>компл.центры!Область_печати</vt:lpstr>
      <vt:lpstr>'СДУ  за месяц'!Область_печати</vt:lpstr>
      <vt:lpstr>'СДУ нараст.'!Область_печати</vt:lpstr>
      <vt:lpstr>соц.такси!Область_печати</vt:lpstr>
    </vt:vector>
  </TitlesOfParts>
  <Company>Департамент соц защиты населения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nelichev</dc:creator>
  <dc:description/>
  <cp:lastModifiedBy>Alex Nox</cp:lastModifiedBy>
  <cp:revision>525</cp:revision>
  <cp:lastPrinted>2025-08-01T10:33:39Z</cp:lastPrinted>
  <dcterms:created xsi:type="dcterms:W3CDTF">2010-04-10T13:22:31Z</dcterms:created>
  <dcterms:modified xsi:type="dcterms:W3CDTF">2025-09-23T18:12:25Z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